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050" yWindow="555" windowWidth="20730" windowHeight="9270" activeTab="0"/>
  </bookViews>
  <sheets>
    <sheet name="22 -  Cad Jun M 1D" sheetId="5" r:id="rId1"/>
    <sheet name="23 -  Cad Jun M 1D" sheetId="6" r:id="rId2"/>
    <sheet name="24 -  Sen M 1D" sheetId="7" r:id="rId3"/>
    <sheet name="25 -  Sen M 1D" sheetId="8" r:id="rId4"/>
    <sheet name="19 -  P40 M 1D" sheetId="2" r:id="rId5"/>
    <sheet name="20 -  P40 M 2D" sheetId="3" r:id="rId6"/>
    <sheet name="21 -  P40 M 2D" sheetId="4" r:id="rId7"/>
    <sheet name="26 -  Cad Jun Sen M 2D" sheetId="9" r:id="rId8"/>
    <sheet name="27 -  Cad Jun Sen M 2D" sheetId="10" r:id="rId9"/>
    <sheet name="Feuil1" sheetId="11" r:id="rId10"/>
  </sheets>
  <definedNames>
    <definedName name="PouleN°" localSheetId="4">'19 -  P40 M 1D'!$AC$5</definedName>
    <definedName name="PouleN°" localSheetId="5">'20 -  P40 M 2D'!$AC$5</definedName>
    <definedName name="PouleN°" localSheetId="6">'21 -  P40 M 2D'!$AC$5</definedName>
    <definedName name="PouleN°" localSheetId="0">'22 -  Cad Jun M 1D'!$AC$5</definedName>
    <definedName name="PouleN°" localSheetId="1">'23 -  Cad Jun M 1D'!$AC$5</definedName>
    <definedName name="PouleN°" localSheetId="2">'24 -  Sen M 1D'!$AC$5</definedName>
    <definedName name="PouleN°" localSheetId="3">'25 -  Sen M 1D'!$AC$5</definedName>
    <definedName name="PouleN°" localSheetId="7">'26 -  Cad Jun Sen M 2D'!$AC$5</definedName>
    <definedName name="PouleN°" localSheetId="8">'27 -  Cad Jun Sen M 2D'!$AC$5</definedName>
    <definedName name="_xlnm.Print_Area" localSheetId="4">'19 -  P40 M 1D'!$C$1:$AJ$34</definedName>
    <definedName name="_xlnm.Print_Area" localSheetId="5">'20 -  P40 M 2D'!$C$1:$AE$30</definedName>
    <definedName name="_xlnm.Print_Area" localSheetId="6">'21 -  P40 M 2D'!$C$1:$AE$31</definedName>
    <definedName name="_xlnm.Print_Area" localSheetId="0">'22 -  Cad Jun M 1D'!$C$1:$AE$31</definedName>
    <definedName name="_xlnm.Print_Area" localSheetId="1">'23 -  Cad Jun M 1D'!$C$1:$AE$31</definedName>
    <definedName name="_xlnm.Print_Area" localSheetId="2">'24 -  Sen M 1D'!$C$1:$AJ$34</definedName>
    <definedName name="_xlnm.Print_Area" localSheetId="3">'25 -  Sen M 1D'!$C$1:$AJ$34</definedName>
    <definedName name="_xlnm.Print_Area" localSheetId="7">'26 -  Cad Jun Sen M 2D'!$C$1:$AE$30</definedName>
    <definedName name="_xlnm.Print_Area" localSheetId="8">'27 -  Cad Jun Sen M 2D'!$C$1:$AE$30</definedName>
  </definedNames>
  <calcPr calcId="125725"/>
</workbook>
</file>

<file path=xl/sharedStrings.xml><?xml version="1.0" encoding="utf-8"?>
<sst xmlns="http://schemas.openxmlformats.org/spreadsheetml/2006/main" count="1614" uniqueCount="330">
  <si>
    <t>N° de TAPIS</t>
  </si>
  <si>
    <t>Catégorie</t>
  </si>
  <si>
    <t>19 -  P40 M 1D</t>
  </si>
  <si>
    <t>Date:</t>
  </si>
  <si>
    <t>2</t>
  </si>
  <si>
    <t>Visa du Signataire :</t>
  </si>
  <si>
    <t>NOM du CS………………………………….</t>
  </si>
  <si>
    <t>Poule N°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</si>
  <si>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</si>
  <si>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</si>
  <si>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</si>
  <si>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</si>
  <si>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</si>
  <si>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</si>
  <si>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</si>
  <si>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</si>
  <si>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1x3</t>
  </si>
  <si>
    <t>8x10</t>
  </si>
  <si>
    <t>2x4</t>
  </si>
  <si>
    <t>5x9</t>
  </si>
  <si>
    <t>7x10</t>
  </si>
  <si>
    <t>1x6</t>
  </si>
  <si>
    <t>4x8</t>
  </si>
  <si>
    <t>2x7</t>
  </si>
  <si>
    <t>3x5</t>
  </si>
  <si>
    <t>6x9</t>
  </si>
  <si>
    <t>1x4</t>
  </si>
  <si>
    <t>2x6</t>
  </si>
  <si>
    <t>8x9</t>
  </si>
  <si>
    <t>3x7</t>
  </si>
  <si>
    <t>4x10</t>
  </si>
  <si>
    <t>1x5</t>
  </si>
  <si>
    <t>7x9</t>
  </si>
  <si>
    <t>2x8</t>
  </si>
  <si>
    <t>3x6</t>
  </si>
  <si>
    <t>1x7</t>
  </si>
  <si>
    <t>2x5</t>
  </si>
  <si>
    <t>6x10</t>
  </si>
  <si>
    <t>3x8</t>
  </si>
  <si>
    <t>4x9</t>
  </si>
  <si>
    <t>5x10</t>
  </si>
  <si>
    <t>L8:AJ8</t>
  </si>
  <si>
    <t>PDL</t>
  </si>
  <si>
    <t>DELUGE Jean Michel</t>
  </si>
  <si>
    <t>1</t>
  </si>
  <si>
    <t>JC BREVINOIS</t>
  </si>
  <si>
    <t>101.1</t>
  </si>
  <si>
    <t>020.2</t>
  </si>
  <si>
    <t>110</t>
  </si>
  <si>
    <t>111</t>
  </si>
  <si>
    <t>100</t>
  </si>
  <si>
    <t>L8,Q8,V8,AA8,AE8,G20,H20,I20,J20</t>
  </si>
  <si>
    <t>CADORET William</t>
  </si>
  <si>
    <t>JC SUZERAIN</t>
  </si>
  <si>
    <t>101</t>
  </si>
  <si>
    <t>N8,S8,W8,AC8,AF8,G20,K20,G21,H21</t>
  </si>
  <si>
    <t>POTIER David</t>
  </si>
  <si>
    <t>COTE DE LUMIERE</t>
  </si>
  <si>
    <t>000.1</t>
  </si>
  <si>
    <t>000</t>
  </si>
  <si>
    <t>L8,T8,Y8,AD8,AH8,K20,I21,J21,K21</t>
  </si>
  <si>
    <t>VERGER Frederic</t>
  </si>
  <si>
    <t>EVRE JUDO</t>
  </si>
  <si>
    <t>N8,R8,V8,Z8,AI8,L20,M20,N20,I21</t>
  </si>
  <si>
    <t>MURAIL Jean-Pierre</t>
  </si>
  <si>
    <t>PATRIOTE BONNET</t>
  </si>
  <si>
    <t>O8,T8,AA8,AF8,AJ8,L20,O20,P20,L21</t>
  </si>
  <si>
    <t>VINCENT Jean</t>
  </si>
  <si>
    <t>JC BOUAYE</t>
  </si>
  <si>
    <t>010</t>
  </si>
  <si>
    <t>001.1</t>
  </si>
  <si>
    <t>Q8,U8,W8,AD8,AG8,M20,O20,M21,N21</t>
  </si>
  <si>
    <t>COUTOUIS Arnaud</t>
  </si>
  <si>
    <t>JUDO 85</t>
  </si>
  <si>
    <t>P8,S8,Y8,AB8,AE8,N20,P20,M21,O21</t>
  </si>
  <si>
    <t>RAYNIERE Philippe</t>
  </si>
  <si>
    <t>DOJO LAVAL AVES</t>
  </si>
  <si>
    <t>M8,R8,X8,AC8,AH8,H20,L21,N21,O21</t>
  </si>
  <si>
    <t>HANNETELLE Eddy</t>
  </si>
  <si>
    <t>AJ BRISSAC</t>
  </si>
  <si>
    <t>100.1</t>
  </si>
  <si>
    <t>O8,U8,X8,AB8,AI8,I20,G21,J21,P21</t>
  </si>
  <si>
    <t>TBO</t>
  </si>
  <si>
    <t>RATET Jean Philippe</t>
  </si>
  <si>
    <t>JC.STE.MAURE.37</t>
  </si>
  <si>
    <t>100.2</t>
  </si>
  <si>
    <t>M8,P8,Z8,AG8,AJ8,J20,H21,K21,P21</t>
  </si>
  <si>
    <t>Combats supplémentaires</t>
  </si>
  <si>
    <t>Combats non faits
pour d'éventuels rattrapages</t>
  </si>
  <si>
    <t>1x2</t>
  </si>
  <si>
    <t>1x8</t>
  </si>
  <si>
    <t>1x9</t>
  </si>
  <si>
    <t>1x10</t>
  </si>
  <si>
    <t>2x3</t>
  </si>
  <si>
    <t>4x5</t>
  </si>
  <si>
    <t>4x6</t>
  </si>
  <si>
    <t>4x7</t>
  </si>
  <si>
    <t>5x6</t>
  </si>
  <si>
    <t>5x7</t>
  </si>
  <si>
    <t>N° poule</t>
  </si>
  <si>
    <t>2x9</t>
  </si>
  <si>
    <t>2x10</t>
  </si>
  <si>
    <t>3x4</t>
  </si>
  <si>
    <t>3x9</t>
  </si>
  <si>
    <t>3x10</t>
  </si>
  <si>
    <t>5x8</t>
  </si>
  <si>
    <t>6x7</t>
  </si>
  <si>
    <t>6x8</t>
  </si>
  <si>
    <t>7x8</t>
  </si>
  <si>
    <t>9x10</t>
  </si>
  <si>
    <t>G20:P21</t>
  </si>
  <si>
    <t>Combats de rattrapage</t>
  </si>
  <si>
    <t>N° combattant</t>
  </si>
  <si>
    <t>Points Acquis</t>
  </si>
  <si>
    <t>C1</t>
  </si>
  <si>
    <t>C2</t>
  </si>
  <si>
    <t>C3</t>
  </si>
  <si>
    <t>C4</t>
  </si>
  <si>
    <t>C5</t>
  </si>
  <si>
    <t>Etat **</t>
  </si>
  <si>
    <t>Total Jour</t>
  </si>
  <si>
    <t>Vu*</t>
  </si>
  <si>
    <t>Total général</t>
  </si>
  <si>
    <t>C</t>
  </si>
  <si>
    <t>-</t>
  </si>
  <si>
    <t>T</t>
  </si>
  <si>
    <t>** F=Forfait, T=Points terminés, X=Disqualifiés, C=5 combats</t>
  </si>
  <si>
    <t>* case réservée au signataire</t>
  </si>
  <si>
    <t>Ordre réel des combats</t>
  </si>
  <si>
    <t>Rouge</t>
  </si>
  <si>
    <t>Blanc</t>
  </si>
  <si>
    <t>$G$24</t>
  </si>
  <si>
    <t>$G$31</t>
  </si>
  <si>
    <t>$G$25</t>
  </si>
  <si>
    <t>$G$28</t>
  </si>
  <si>
    <t>$G$30</t>
  </si>
  <si>
    <t>$H$24</t>
  </si>
  <si>
    <t>$H$27</t>
  </si>
  <si>
    <t>$H$25</t>
  </si>
  <si>
    <t>$H$26</t>
  </si>
  <si>
    <t>$H$29</t>
  </si>
  <si>
    <t>$I$24</t>
  </si>
  <si>
    <t>$I$25</t>
  </si>
  <si>
    <t>$I$31</t>
  </si>
  <si>
    <t>$I$26</t>
  </si>
  <si>
    <t>$J$27</t>
  </si>
  <si>
    <t>$J$24</t>
  </si>
  <si>
    <t>$J$30</t>
  </si>
  <si>
    <t>$J$25</t>
  </si>
  <si>
    <t>$J$26</t>
  </si>
  <si>
    <t>$K$29</t>
  </si>
  <si>
    <t>$G$26</t>
  </si>
  <si>
    <t>$G$33</t>
  </si>
  <si>
    <t>$G$27</t>
  </si>
  <si>
    <t>$G$32</t>
  </si>
  <si>
    <t>$H$33</t>
  </si>
  <si>
    <t>$G$29</t>
  </si>
  <si>
    <t>$H$31</t>
  </si>
  <si>
    <t>$H$30</t>
  </si>
  <si>
    <t>$H$28</t>
  </si>
  <si>
    <t>$H$32</t>
  </si>
  <si>
    <t>$I$27</t>
  </si>
  <si>
    <t>$I$29</t>
  </si>
  <si>
    <t>$I$32</t>
  </si>
  <si>
    <t>$I$30</t>
  </si>
  <si>
    <t>$I$33</t>
  </si>
  <si>
    <t>$I$28</t>
  </si>
  <si>
    <t>$J$32</t>
  </si>
  <si>
    <t>$J$31</t>
  </si>
  <si>
    <t>$J$29</t>
  </si>
  <si>
    <t>$J$33</t>
  </si>
  <si>
    <t>20 -  P40 M 2D</t>
  </si>
  <si>
    <t>L8:Z8</t>
  </si>
  <si>
    <t>DE LAVAU Patrice</t>
  </si>
  <si>
    <t>020</t>
  </si>
  <si>
    <t>L8,O8,R8,U8,Y8</t>
  </si>
  <si>
    <t>RUAUD Olivier</t>
  </si>
  <si>
    <t>CHÂTEAU GONTIER</t>
  </si>
  <si>
    <t>L8,Q8,S8,V8,Z8</t>
  </si>
  <si>
    <t>BRE</t>
  </si>
  <si>
    <t>CLAUSS Philippe</t>
  </si>
  <si>
    <t>OC CESSON JUDO</t>
  </si>
  <si>
    <t>001</t>
  </si>
  <si>
    <t>M8,P8,R8,W8,Z8</t>
  </si>
  <si>
    <t>SORIN Dominique</t>
  </si>
  <si>
    <t>C.O.D.A.M. SECT</t>
  </si>
  <si>
    <t>001.2</t>
  </si>
  <si>
    <t>010.1</t>
  </si>
  <si>
    <t>M8,O8,T8,V8,X8</t>
  </si>
  <si>
    <t>BALLANGER Christophe</t>
  </si>
  <si>
    <t>JC aubinois</t>
  </si>
  <si>
    <t>N8,Q8,T8,W8,Y8</t>
  </si>
  <si>
    <t>NOR</t>
  </si>
  <si>
    <t>LEFORESTIER Thierry</t>
  </si>
  <si>
    <t>ASLCONDE/S JUDO</t>
  </si>
  <si>
    <t>N8,P8,S8,U8,X8</t>
  </si>
  <si>
    <t>$K$25</t>
  </si>
  <si>
    <t>$J$28</t>
  </si>
  <si>
    <t>21 -  P40 M 2D</t>
  </si>
  <si>
    <t>L8:AB8</t>
  </si>
  <si>
    <t>DUMON Laurent</t>
  </si>
  <si>
    <t>O8,S8,W8,AA8,G20,H20</t>
  </si>
  <si>
    <t>ENOUF Nicolas</t>
  </si>
  <si>
    <t>L8,O8,R8,V8,Z8,I20</t>
  </si>
  <si>
    <t>PC</t>
  </si>
  <si>
    <t>LEUSIE Stephane</t>
  </si>
  <si>
    <t>JUDO CLUB MAUZE</t>
  </si>
  <si>
    <t>021</t>
  </si>
  <si>
    <t>M8,P8,S8,V8,Y8,J20</t>
  </si>
  <si>
    <t>LEGRIS Sylvain</t>
  </si>
  <si>
    <t>DOJO AVRILLAIS</t>
  </si>
  <si>
    <t>N8,Q8,T8,W8,Z8,J20</t>
  </si>
  <si>
    <t>LEMAIRE Frederic</t>
  </si>
  <si>
    <t>ANTONNIERE JC72</t>
  </si>
  <si>
    <t>M8,Q8,U8,X8,AA8,I20</t>
  </si>
  <si>
    <t>GUILLOT Lionel</t>
  </si>
  <si>
    <t>JC NANTES</t>
  </si>
  <si>
    <t>L8,P8,T8,X8,AB8,G20</t>
  </si>
  <si>
    <t>BAUDELOCHE Pascal</t>
  </si>
  <si>
    <t>N8,R8,U8,Y8,AB8,H20</t>
  </si>
  <si>
    <t>G20:J20</t>
  </si>
  <si>
    <t>$K$27</t>
  </si>
  <si>
    <t>$K$28</t>
  </si>
  <si>
    <t>22 -  Cad Jun M 1D</t>
  </si>
  <si>
    <t>RETHORE Alex</t>
  </si>
  <si>
    <t>JC DES MAUGES</t>
  </si>
  <si>
    <t>PERIER Mehdi</t>
  </si>
  <si>
    <t>LAFERRIERE JUDO</t>
  </si>
  <si>
    <t>GAILLARD Alexandre</t>
  </si>
  <si>
    <t>LIEUREY</t>
  </si>
  <si>
    <t>VIRLOUVET Alexis</t>
  </si>
  <si>
    <t>ALC DE DAMIGNY</t>
  </si>
  <si>
    <t>VILLEPONTOUX Gwendal</t>
  </si>
  <si>
    <t>KAWATOKAN</t>
  </si>
  <si>
    <t>RIVIERE Hugo</t>
  </si>
  <si>
    <t>BUDOKAN ANGERS</t>
  </si>
  <si>
    <t>ROMPION Dorian</t>
  </si>
  <si>
    <t>JC LAYON</t>
  </si>
  <si>
    <t>$K$26</t>
  </si>
  <si>
    <t>$K$30</t>
  </si>
  <si>
    <t>23 -  Cad Jun M 1D</t>
  </si>
  <si>
    <t>CAILLOU Quentin</t>
  </si>
  <si>
    <t xml:space="preserve"> E2J CHOLET</t>
  </si>
  <si>
    <t>RENOT Adrien</t>
  </si>
  <si>
    <t>LAIDET Virgil</t>
  </si>
  <si>
    <t>JC BOUGUENAIS</t>
  </si>
  <si>
    <t>MACE Aleph</t>
  </si>
  <si>
    <t>JC BEAUFORTAIS</t>
  </si>
  <si>
    <t>REINBOLT Nicolas</t>
  </si>
  <si>
    <t>KETSUGO ANGERS</t>
  </si>
  <si>
    <t>102</t>
  </si>
  <si>
    <t>STREZLEC Etienne</t>
  </si>
  <si>
    <t>JUDO CLUB CHAUR</t>
  </si>
  <si>
    <t>RINEAU Julien</t>
  </si>
  <si>
    <t>JCBasseGoulaine</t>
  </si>
  <si>
    <t>020.1</t>
  </si>
  <si>
    <t>24 -  Sen M 1D</t>
  </si>
  <si>
    <t>3</t>
  </si>
  <si>
    <t>BEAUDRON Olivier</t>
  </si>
  <si>
    <t>US ARNAGE JUDO</t>
  </si>
  <si>
    <t>JOSSELIN Francois</t>
  </si>
  <si>
    <t>AL LE PELLERIN</t>
  </si>
  <si>
    <t>VOINEAU Franck</t>
  </si>
  <si>
    <t>JC - GETIGNÉ</t>
  </si>
  <si>
    <t>011</t>
  </si>
  <si>
    <t>DUVAL Regis</t>
  </si>
  <si>
    <t>JC LA ROSERAIE</t>
  </si>
  <si>
    <t>BER Xavier</t>
  </si>
  <si>
    <t>000.2</t>
  </si>
  <si>
    <t>MARTY Leo</t>
  </si>
  <si>
    <t>DOJO MONTGERMON</t>
  </si>
  <si>
    <t>BUFFET Corentin</t>
  </si>
  <si>
    <t>AJ 53</t>
  </si>
  <si>
    <t>010.H</t>
  </si>
  <si>
    <t>IDF</t>
  </si>
  <si>
    <t>GAY Alexandre</t>
  </si>
  <si>
    <t>ESC JUDO</t>
  </si>
  <si>
    <t>MARIONNEAU Julien</t>
  </si>
  <si>
    <t>BAUDRE Thomas</t>
  </si>
  <si>
    <t>US JUDO ST BERT</t>
  </si>
  <si>
    <t>003</t>
  </si>
  <si>
    <t>$K$24</t>
  </si>
  <si>
    <t>25 -  Sen M 1D</t>
  </si>
  <si>
    <t>4</t>
  </si>
  <si>
    <t>RIVIERE Patrick</t>
  </si>
  <si>
    <t>BRIAND Denis</t>
  </si>
  <si>
    <t>UNION CHOLET JU</t>
  </si>
  <si>
    <t>YOBE Quentin</t>
  </si>
  <si>
    <t>HAYE Vincent</t>
  </si>
  <si>
    <t>HERCOUET Loic</t>
  </si>
  <si>
    <t>DOJO PAYS MALOUIN</t>
  </si>
  <si>
    <t>GUERINEAU Simon</t>
  </si>
  <si>
    <t>JUDO ATLANTIC C</t>
  </si>
  <si>
    <t>BEGUIN Anthony</t>
  </si>
  <si>
    <t>USF</t>
  </si>
  <si>
    <t>CHEVALLIER Mederic</t>
  </si>
  <si>
    <t>AJ 28</t>
  </si>
  <si>
    <t>103.1</t>
  </si>
  <si>
    <t>PITROU Fabien</t>
  </si>
  <si>
    <t>judo chateau re</t>
  </si>
  <si>
    <t>MORICEAU Jerome</t>
  </si>
  <si>
    <t>DOJO PAIMBLOTIN</t>
  </si>
  <si>
    <t>103</t>
  </si>
  <si>
    <t>F</t>
  </si>
  <si>
    <t>87</t>
  </si>
  <si>
    <t>$K$33</t>
  </si>
  <si>
    <t>26 -  Cad Jun Sen M 2D</t>
  </si>
  <si>
    <t>5</t>
  </si>
  <si>
    <t>BRUNIN Camille</t>
  </si>
  <si>
    <t>CARTHONNET Nicolas</t>
  </si>
  <si>
    <t>AIZENAY JUDO</t>
  </si>
  <si>
    <t>LEHOUX Nathan</t>
  </si>
  <si>
    <t>J.C.CHT du Loir</t>
  </si>
  <si>
    <t>THIBAUDEAU Benoit</t>
  </si>
  <si>
    <t>GUEDON Remi</t>
  </si>
  <si>
    <t>JJ MURS ERIGNE</t>
  </si>
  <si>
    <t>ROCHEREAU Romain</t>
  </si>
  <si>
    <t>27 -  Cad Jun Sen M 2D</t>
  </si>
  <si>
    <t>FOURNIER Sulyvan</t>
  </si>
  <si>
    <t>JC SABOLIEN</t>
  </si>
  <si>
    <t>MATHIEU Raymond</t>
  </si>
  <si>
    <t>JC ST GREGOIRE</t>
  </si>
  <si>
    <t>LUNEAU Garry</t>
  </si>
  <si>
    <t>TARADE Yolan</t>
  </si>
  <si>
    <t>LOR</t>
  </si>
  <si>
    <t>VIRY Adrien</t>
  </si>
  <si>
    <t>JC GERARDMER</t>
  </si>
  <si>
    <t>HARDOUIN Nicolas</t>
  </si>
  <si>
    <t>JCB SAUMUROIS</t>
  </si>
  <si>
    <t>110.1</t>
  </si>
</sst>
</file>

<file path=xl/styles.xml><?xml version="1.0" encoding="utf-8"?>
<styleSheet xmlns="http://schemas.openxmlformats.org/spreadsheetml/2006/main">
  <numFmts count="1">
    <numFmt numFmtId="164" formatCode="[$-40C]d\ mmmm\ yyyy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7"/>
      <color theme="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49">
    <xf numFmtId="0" fontId="0" fillId="0" borderId="0" xfId="0"/>
    <xf numFmtId="0" fontId="2" fillId="0" borderId="0" xfId="20" applyFont="1" applyAlignment="1" applyProtection="1">
      <alignment horizontal="center" vertical="center"/>
      <protection hidden="1"/>
    </xf>
    <xf numFmtId="0" fontId="3" fillId="0" borderId="0" xfId="20" applyFont="1" applyAlignment="1" applyProtection="1">
      <alignment horizontal="center" vertical="center" shrinkToFit="1"/>
      <protection hidden="1"/>
    </xf>
    <xf numFmtId="0" fontId="2" fillId="0" borderId="0" xfId="20" applyFont="1" applyAlignment="1" applyProtection="1">
      <alignment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" fillId="0" borderId="0" xfId="20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5" fillId="0" borderId="0" xfId="20" applyFont="1" applyAlignment="1" applyProtection="1">
      <alignment horizontal="center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1" fillId="0" borderId="0" xfId="20" applyBorder="1" applyAlignment="1" applyProtection="1">
      <alignment vertical="center"/>
      <protection hidden="1"/>
    </xf>
    <xf numFmtId="0" fontId="9" fillId="0" borderId="0" xfId="2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10" fillId="0" borderId="0" xfId="20" applyFont="1" applyAlignment="1" applyProtection="1">
      <alignment vertical="center"/>
      <protection hidden="1"/>
    </xf>
    <xf numFmtId="0" fontId="1" fillId="0" borderId="0" xfId="20" applyFill="1" applyBorder="1" applyAlignment="1" applyProtection="1">
      <alignment horizontal="center" vertical="center"/>
      <protection hidden="1"/>
    </xf>
    <xf numFmtId="0" fontId="5" fillId="0" borderId="0" xfId="20" applyFont="1" applyAlignment="1" applyProtection="1">
      <alignment vertical="center"/>
      <protection hidden="1"/>
    </xf>
    <xf numFmtId="0" fontId="2" fillId="0" borderId="0" xfId="20" applyFont="1" applyBorder="1" applyAlignment="1" applyProtection="1">
      <alignment/>
      <protection hidden="1"/>
    </xf>
    <xf numFmtId="0" fontId="11" fillId="2" borderId="1" xfId="20" applyFont="1" applyFill="1" applyBorder="1" applyAlignment="1" applyProtection="1">
      <alignment horizontal="center" vertical="center" shrinkToFit="1"/>
      <protection hidden="1"/>
    </xf>
    <xf numFmtId="0" fontId="4" fillId="2" borderId="1" xfId="20" applyFont="1" applyFill="1" applyBorder="1" applyAlignment="1" applyProtection="1">
      <alignment horizontal="center" vertical="center"/>
      <protection hidden="1"/>
    </xf>
    <xf numFmtId="0" fontId="4" fillId="2" borderId="1" xfId="20" applyFont="1" applyFill="1" applyBorder="1" applyAlignment="1" applyProtection="1">
      <alignment horizontal="center" vertical="center" shrinkToFit="1"/>
      <protection hidden="1"/>
    </xf>
    <xf numFmtId="0" fontId="11" fillId="3" borderId="1" xfId="20" applyFont="1" applyFill="1" applyBorder="1" applyAlignment="1" applyProtection="1">
      <alignment horizontal="center" vertical="center"/>
      <protection hidden="1" locked="0"/>
    </xf>
    <xf numFmtId="0" fontId="11" fillId="4" borderId="1" xfId="20" applyFont="1" applyFill="1" applyBorder="1" applyAlignment="1" applyProtection="1">
      <alignment horizontal="center" vertical="center"/>
      <protection hidden="1" locked="0"/>
    </xf>
    <xf numFmtId="0" fontId="12" fillId="0" borderId="0" xfId="20" applyFont="1" applyFill="1" applyBorder="1" applyAlignment="1" applyProtection="1">
      <alignment horizontal="center" vertical="center" wrapText="1"/>
      <protection hidden="1"/>
    </xf>
    <xf numFmtId="0" fontId="2" fillId="0" borderId="0" xfId="20" applyFont="1" applyFill="1" applyAlignment="1" applyProtection="1" quotePrefix="1">
      <alignment horizontal="left" vertical="center"/>
      <protection hidden="1"/>
    </xf>
    <xf numFmtId="0" fontId="0" fillId="0" borderId="0" xfId="0" applyFill="1"/>
    <xf numFmtId="0" fontId="2" fillId="0" borderId="0" xfId="20" applyFont="1" applyAlignment="1" applyProtection="1" quotePrefix="1">
      <alignment horizontal="left" vertical="center"/>
      <protection hidden="1"/>
    </xf>
    <xf numFmtId="0" fontId="13" fillId="0" borderId="1" xfId="20" applyFont="1" applyBorder="1" applyAlignment="1" applyProtection="1">
      <alignment horizontal="center" vertical="center" shrinkToFit="1"/>
      <protection hidden="1"/>
    </xf>
    <xf numFmtId="0" fontId="11" fillId="2" borderId="1" xfId="20" applyFont="1" applyFill="1" applyBorder="1" applyAlignment="1" applyProtection="1">
      <alignment horizontal="center" vertical="center"/>
      <protection hidden="1"/>
    </xf>
    <xf numFmtId="0" fontId="13" fillId="0" borderId="1" xfId="20" applyFont="1" applyBorder="1" applyAlignment="1" applyProtection="1">
      <alignment vertical="center"/>
      <protection hidden="1"/>
    </xf>
    <xf numFmtId="49" fontId="13" fillId="0" borderId="1" xfId="20" applyNumberFormat="1" applyFont="1" applyFill="1" applyBorder="1" applyAlignment="1" applyProtection="1">
      <alignment horizontal="center" vertical="center" shrinkToFit="1"/>
      <protection locked="0"/>
    </xf>
    <xf numFmtId="49" fontId="13" fillId="2" borderId="1" xfId="20" applyNumberFormat="1" applyFont="1" applyFill="1" applyBorder="1" applyAlignment="1" applyProtection="1">
      <alignment horizontal="center" vertical="center" shrinkToFit="1"/>
      <protection hidden="1"/>
    </xf>
    <xf numFmtId="49" fontId="11" fillId="0" borderId="0" xfId="20" applyNumberFormat="1" applyFont="1" applyFill="1" applyBorder="1" applyAlignment="1" applyProtection="1">
      <alignment horizontal="center" vertical="center"/>
      <protection hidden="1"/>
    </xf>
    <xf numFmtId="49" fontId="13" fillId="0" borderId="0" xfId="20" applyNumberFormat="1" applyFont="1" applyFill="1" applyBorder="1" applyAlignment="1" applyProtection="1">
      <alignment horizontal="center"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13" fillId="0" borderId="0" xfId="20" applyFont="1" applyFill="1" applyAlignment="1" applyProtection="1" quotePrefix="1">
      <alignment horizontal="left" vertical="center"/>
      <protection hidden="1"/>
    </xf>
    <xf numFmtId="0" fontId="13" fillId="0" borderId="0" xfId="20" applyFont="1" applyFill="1" applyAlignment="1" applyProtection="1">
      <alignment horizontal="center" vertical="center"/>
      <protection hidden="1"/>
    </xf>
    <xf numFmtId="0" fontId="13" fillId="0" borderId="0" xfId="20" applyFont="1" applyAlignment="1" applyProtection="1" quotePrefix="1">
      <alignment horizontal="left"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3" fillId="0" borderId="0" xfId="20" applyFont="1" applyFill="1" applyAlignment="1" applyProtection="1">
      <alignment vertical="center"/>
      <protection hidden="1"/>
    </xf>
    <xf numFmtId="0" fontId="13" fillId="4" borderId="1" xfId="20" applyFont="1" applyFill="1" applyBorder="1" applyAlignment="1" applyProtection="1">
      <alignment vertical="center"/>
      <protection hidden="1"/>
    </xf>
    <xf numFmtId="49" fontId="13" fillId="0" borderId="0" xfId="2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20" applyFont="1" applyBorder="1" applyAlignment="1" applyProtection="1">
      <alignment vertical="center"/>
      <protection hidden="1"/>
    </xf>
    <xf numFmtId="0" fontId="13" fillId="0" borderId="1" xfId="20" applyFont="1" applyFill="1" applyBorder="1" applyAlignment="1" applyProtection="1">
      <alignment horizontal="center" vertical="center" shrinkToFit="1"/>
      <protection locked="0"/>
    </xf>
    <xf numFmtId="49" fontId="13" fillId="0" borderId="0" xfId="20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20" applyNumberFormat="1" applyFont="1" applyFill="1" applyBorder="1" applyAlignment="1" applyProtection="1" quotePrefix="1">
      <alignment horizontal="left" vertical="center"/>
      <protection hidden="1"/>
    </xf>
    <xf numFmtId="0" fontId="13" fillId="0" borderId="0" xfId="20" applyFont="1" applyBorder="1" applyAlignment="1" applyProtection="1">
      <alignment vertical="center" wrapText="1"/>
      <protection hidden="1"/>
    </xf>
    <xf numFmtId="0" fontId="13" fillId="0" borderId="0" xfId="20" applyFont="1" applyBorder="1" applyAlignment="1" applyProtection="1">
      <alignment horizontal="center" vertical="center" shrinkToFi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 shrinkToFit="1"/>
      <protection locked="0"/>
    </xf>
    <xf numFmtId="0" fontId="14" fillId="0" borderId="0" xfId="20" applyFont="1" applyFill="1" applyBorder="1" applyAlignment="1" applyProtection="1">
      <alignment horizontal="center" vertical="center" shrinkToFit="1"/>
      <protection hidden="1"/>
    </xf>
    <xf numFmtId="49" fontId="13" fillId="0" borderId="0" xfId="20" applyNumberFormat="1" applyFont="1" applyFill="1" applyBorder="1" applyAlignment="1" applyProtection="1" quotePrefix="1">
      <alignment horizontal="center" vertical="center"/>
      <protection hidden="1"/>
    </xf>
    <xf numFmtId="0" fontId="13" fillId="0" borderId="0" xfId="20" applyFont="1" applyFill="1" applyBorder="1" applyAlignment="1" applyProtection="1">
      <alignment horizontal="center" vertical="center" shrinkToFit="1"/>
      <protection hidden="1"/>
    </xf>
    <xf numFmtId="0" fontId="11" fillId="5" borderId="1" xfId="20" applyFont="1" applyFill="1" applyBorder="1" applyAlignment="1" applyProtection="1">
      <alignment horizontal="center" vertical="center"/>
      <protection hidden="1" locked="0"/>
    </xf>
    <xf numFmtId="0" fontId="2" fillId="0" borderId="0" xfId="20" applyFont="1" applyBorder="1" applyAlignment="1" applyProtection="1">
      <alignment wrapText="1"/>
      <protection hidden="1"/>
    </xf>
    <xf numFmtId="0" fontId="12" fillId="2" borderId="2" xfId="20" applyFont="1" applyFill="1" applyBorder="1" applyAlignment="1" applyProtection="1">
      <alignment horizontal="center" vertical="center" wrapText="1"/>
      <protection hidden="1"/>
    </xf>
    <xf numFmtId="0" fontId="12" fillId="2" borderId="3" xfId="20" applyFont="1" applyFill="1" applyBorder="1" applyAlignment="1" applyProtection="1">
      <alignment horizontal="center" vertical="center" wrapText="1"/>
      <protection hidden="1"/>
    </xf>
    <xf numFmtId="0" fontId="12" fillId="2" borderId="4" xfId="20" applyFont="1" applyFill="1" applyBorder="1" applyAlignment="1" applyProtection="1">
      <alignment horizontal="center" vertical="center" wrapText="1"/>
      <protection hidden="1"/>
    </xf>
    <xf numFmtId="0" fontId="13" fillId="0" borderId="0" xfId="20" applyFont="1" applyFill="1" applyBorder="1" applyAlignment="1" applyProtection="1" quotePrefix="1">
      <alignment horizontal="left" vertical="center"/>
      <protection hidden="1"/>
    </xf>
    <xf numFmtId="0" fontId="13" fillId="0" borderId="0" xfId="20" applyFont="1" applyBorder="1" applyAlignment="1" applyProtection="1" quotePrefix="1">
      <alignment horizontal="left" vertical="center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3" fillId="0" borderId="0" xfId="20" applyFont="1" applyAlignment="1" applyProtection="1">
      <alignment horizontal="center" vertical="center" shrinkToFit="1"/>
      <protection hidden="1"/>
    </xf>
    <xf numFmtId="0" fontId="13" fillId="0" borderId="0" xfId="20" applyFont="1" applyBorder="1" applyAlignment="1" applyProtection="1">
      <alignment/>
      <protection hidden="1"/>
    </xf>
    <xf numFmtId="0" fontId="13" fillId="0" borderId="0" xfId="20" applyFont="1" applyFill="1" applyBorder="1" applyAlignment="1" applyProtection="1">
      <alignment/>
      <protection hidden="1"/>
    </xf>
    <xf numFmtId="0" fontId="11" fillId="2" borderId="5" xfId="20" applyFont="1" applyFill="1" applyBorder="1" applyAlignment="1" applyProtection="1">
      <alignment horizontal="center" vertical="center" shrinkToFit="1"/>
      <protection hidden="1"/>
    </xf>
    <xf numFmtId="0" fontId="11" fillId="2" borderId="6" xfId="20" applyFont="1" applyFill="1" applyBorder="1" applyAlignment="1" applyProtection="1">
      <alignment horizontal="center" vertical="center" shrinkToFit="1"/>
      <protection hidden="1"/>
    </xf>
    <xf numFmtId="0" fontId="12" fillId="2" borderId="1" xfId="20" applyFont="1" applyFill="1" applyBorder="1" applyAlignment="1" applyProtection="1">
      <alignment horizontal="center" vertical="center" wrapText="1"/>
      <protection hidden="1"/>
    </xf>
    <xf numFmtId="0" fontId="11" fillId="2" borderId="7" xfId="20" applyFont="1" applyFill="1" applyBorder="1" applyAlignment="1" applyProtection="1">
      <alignment horizontal="center" vertical="center"/>
      <protection hidden="1"/>
    </xf>
    <xf numFmtId="0" fontId="12" fillId="2" borderId="8" xfId="20" applyFont="1" applyFill="1" applyBorder="1" applyAlignment="1" applyProtection="1">
      <alignment horizontal="center" vertical="center" wrapText="1"/>
      <protection hidden="1"/>
    </xf>
    <xf numFmtId="0" fontId="13" fillId="0" borderId="9" xfId="20" applyFont="1" applyBorder="1" applyAlignment="1" applyProtection="1">
      <alignment horizontal="center" vertical="center"/>
      <protection hidden="1"/>
    </xf>
    <xf numFmtId="49" fontId="12" fillId="2" borderId="10" xfId="20" applyNumberFormat="1" applyFont="1" applyFill="1" applyBorder="1" applyAlignment="1" applyProtection="1">
      <alignment horizontal="center" vertical="center" wrapText="1"/>
      <protection hidden="1"/>
    </xf>
    <xf numFmtId="49" fontId="12" fillId="2" borderId="11" xfId="20" applyNumberFormat="1" applyFont="1" applyFill="1" applyBorder="1" applyAlignment="1" applyProtection="1">
      <alignment horizontal="center" vertical="center" wrapText="1"/>
      <protection hidden="1"/>
    </xf>
    <xf numFmtId="49" fontId="12" fillId="2" borderId="12" xfId="20" applyNumberFormat="1" applyFont="1" applyFill="1" applyBorder="1" applyAlignment="1" applyProtection="1">
      <alignment horizontal="center" vertical="center" wrapText="1"/>
      <protection hidden="1"/>
    </xf>
    <xf numFmtId="49" fontId="12" fillId="2" borderId="1" xfId="20" applyNumberFormat="1" applyFont="1" applyFill="1" applyBorder="1" applyAlignment="1" applyProtection="1">
      <alignment horizontal="center" vertical="center" wrapText="1"/>
      <protection hidden="1"/>
    </xf>
    <xf numFmtId="49" fontId="12" fillId="2" borderId="13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Font="1" applyFill="1" applyBorder="1" applyAlignment="1" applyProtection="1">
      <alignment horizontal="center" vertical="center" shrinkToFit="1"/>
      <protection hidden="1"/>
    </xf>
    <xf numFmtId="0" fontId="13" fillId="0" borderId="12" xfId="20" applyFont="1" applyBorder="1" applyAlignment="1" applyProtection="1">
      <alignment horizontal="center" vertical="center" shrinkToFit="1"/>
      <protection hidden="1"/>
    </xf>
    <xf numFmtId="0" fontId="13" fillId="0" borderId="7" xfId="20" applyFont="1" applyBorder="1" applyAlignment="1" applyProtection="1">
      <alignment horizontal="center" vertical="center" shrinkToFit="1"/>
      <protection hidden="1"/>
    </xf>
    <xf numFmtId="0" fontId="13" fillId="0" borderId="1" xfId="20" applyFont="1" applyBorder="1" applyAlignment="1" applyProtection="1">
      <alignment horizontal="center" vertical="center"/>
      <protection hidden="1"/>
    </xf>
    <xf numFmtId="0" fontId="13" fillId="0" borderId="1" xfId="20" applyFont="1" applyFill="1" applyBorder="1" applyAlignment="1" applyProtection="1">
      <alignment horizontal="center" vertical="center"/>
      <protection locked="0"/>
    </xf>
    <xf numFmtId="0" fontId="13" fillId="0" borderId="7" xfId="20" applyFont="1" applyFill="1" applyBorder="1" applyAlignment="1" applyProtection="1">
      <alignment horizontal="center" vertical="center"/>
      <protection locked="0"/>
    </xf>
    <xf numFmtId="49" fontId="13" fillId="0" borderId="8" xfId="20" applyNumberFormat="1" applyFont="1" applyBorder="1" applyAlignment="1" applyProtection="1">
      <alignment horizontal="center" vertical="center"/>
      <protection hidden="1"/>
    </xf>
    <xf numFmtId="0" fontId="13" fillId="0" borderId="9" xfId="20" applyFont="1" applyFill="1" applyBorder="1" applyAlignment="1" applyProtection="1">
      <alignment horizontal="center" vertical="center"/>
      <protection hidden="1"/>
    </xf>
    <xf numFmtId="49" fontId="13" fillId="0" borderId="12" xfId="20" applyNumberFormat="1" applyFont="1" applyFill="1" applyBorder="1" applyAlignment="1" applyProtection="1">
      <alignment horizontal="center" vertical="center"/>
      <protection hidden="1"/>
    </xf>
    <xf numFmtId="49" fontId="13" fillId="0" borderId="1" xfId="20" applyNumberFormat="1" applyFont="1" applyFill="1" applyBorder="1" applyAlignment="1" applyProtection="1">
      <alignment horizontal="center" vertical="center"/>
      <protection hidden="1"/>
    </xf>
    <xf numFmtId="49" fontId="13" fillId="0" borderId="13" xfId="20" applyNumberFormat="1" applyFont="1" applyFill="1" applyBorder="1" applyAlignment="1" applyProtection="1">
      <alignment horizontal="center" vertical="center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 locked="0"/>
    </xf>
    <xf numFmtId="0" fontId="13" fillId="0" borderId="0" xfId="20" applyFont="1" applyFill="1" applyBorder="1" applyAlignment="1" applyProtection="1">
      <alignment horizontal="center" vertical="center"/>
      <protection locked="0"/>
    </xf>
    <xf numFmtId="49" fontId="13" fillId="0" borderId="0" xfId="20" applyNumberFormat="1" applyFont="1" applyBorder="1" applyAlignment="1" applyProtection="1">
      <alignment horizontal="center" vertical="center"/>
      <protection hidden="1"/>
    </xf>
    <xf numFmtId="0" fontId="13" fillId="0" borderId="14" xfId="20" applyFont="1" applyBorder="1" applyAlignment="1" applyProtection="1">
      <alignment horizontal="center" vertical="center" shrinkToFit="1"/>
      <protection hidden="1"/>
    </xf>
    <xf numFmtId="0" fontId="13" fillId="0" borderId="15" xfId="20" applyFont="1" applyBorder="1" applyAlignment="1" applyProtection="1">
      <alignment horizontal="center" vertical="center" shrinkToFit="1"/>
      <protection hidden="1"/>
    </xf>
    <xf numFmtId="49" fontId="13" fillId="0" borderId="14" xfId="20" applyNumberFormat="1" applyFont="1" applyFill="1" applyBorder="1" applyAlignment="1" applyProtection="1">
      <alignment horizontal="center" vertical="center"/>
      <protection hidden="1"/>
    </xf>
    <xf numFmtId="49" fontId="13" fillId="0" borderId="16" xfId="20" applyNumberFormat="1" applyFont="1" applyFill="1" applyBorder="1" applyAlignment="1" applyProtection="1">
      <alignment horizontal="center" vertical="center"/>
      <protection hidden="1"/>
    </xf>
    <xf numFmtId="49" fontId="13" fillId="0" borderId="17" xfId="20" applyNumberFormat="1" applyFont="1" applyFill="1" applyBorder="1" applyAlignment="1" applyProtection="1">
      <alignment horizontal="center"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1" fillId="0" borderId="0" xfId="20" applyFont="1" applyFill="1" applyAlignment="1" applyProtection="1">
      <alignment horizontal="center" vertical="center"/>
      <protection hidden="1"/>
    </xf>
    <xf numFmtId="0" fontId="13" fillId="0" borderId="1" xfId="20" applyFont="1" applyFill="1" applyBorder="1" applyAlignment="1" applyProtection="1">
      <alignment vertical="center"/>
      <protection hidden="1" locked="0"/>
    </xf>
    <xf numFmtId="0" fontId="13" fillId="0" borderId="0" xfId="20" applyFont="1" applyBorder="1" applyAlignment="1" applyProtection="1">
      <alignment vertical="center"/>
      <protection hidden="1" locked="0"/>
    </xf>
    <xf numFmtId="0" fontId="5" fillId="0" borderId="0" xfId="20" applyFont="1" applyFill="1" applyAlignment="1" applyProtection="1">
      <alignment horizontal="center" vertical="center"/>
      <protection hidden="1"/>
    </xf>
    <xf numFmtId="0" fontId="2" fillId="0" borderId="0" xfId="20" applyFont="1" applyFill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" fillId="0" borderId="9" xfId="20" applyFont="1" applyFill="1" applyBorder="1" applyAlignment="1" applyProtection="1">
      <alignment vertical="center"/>
      <protection hidden="1"/>
    </xf>
    <xf numFmtId="0" fontId="2" fillId="0" borderId="0" xfId="20" applyFont="1" applyBorder="1" applyAlignment="1" applyProtection="1">
      <alignment vertical="center"/>
      <protection hidden="1"/>
    </xf>
    <xf numFmtId="0" fontId="0" fillId="0" borderId="1" xfId="0" applyFill="1" applyBorder="1"/>
    <xf numFmtId="0" fontId="2" fillId="0" borderId="1" xfId="20" applyFont="1" applyFill="1" applyBorder="1" applyAlignment="1" applyProtection="1">
      <alignment vertical="center"/>
      <protection hidden="1"/>
    </xf>
    <xf numFmtId="0" fontId="0" fillId="0" borderId="1" xfId="0" applyBorder="1"/>
    <xf numFmtId="0" fontId="11" fillId="3" borderId="1" xfId="0" applyFont="1" applyFill="1" applyBorder="1" applyAlignment="1" applyProtection="1">
      <alignment horizontal="center" vertical="center"/>
      <protection hidden="1" locked="0"/>
    </xf>
    <xf numFmtId="0" fontId="11" fillId="4" borderId="1" xfId="0" applyFont="1" applyFill="1" applyBorder="1" applyAlignment="1" applyProtection="1">
      <alignment horizontal="center" vertical="center"/>
      <protection hidden="1" locked="0"/>
    </xf>
    <xf numFmtId="0" fontId="14" fillId="4" borderId="1" xfId="20" applyFont="1" applyFill="1" applyBorder="1" applyAlignment="1" applyProtection="1">
      <alignment horizontal="center" vertical="center" shrinkToFit="1"/>
      <protection hidden="1"/>
    </xf>
    <xf numFmtId="49" fontId="1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" xfId="20" applyFont="1" applyBorder="1" applyAlignment="1" applyProtection="1">
      <alignment horizontal="center" vertical="center" shrinkToFit="1"/>
      <protection hidden="1"/>
    </xf>
    <xf numFmtId="0" fontId="14" fillId="0" borderId="18" xfId="20" applyFont="1" applyFill="1" applyBorder="1" applyAlignment="1" applyProtection="1">
      <alignment vertical="center" shrinkToFit="1"/>
      <protection hidden="1"/>
    </xf>
    <xf numFmtId="49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20" applyFont="1" applyFill="1" applyBorder="1" applyAlignment="1" applyProtection="1">
      <alignment vertical="center" shrinkToFit="1"/>
      <protection hidden="1"/>
    </xf>
    <xf numFmtId="0" fontId="1" fillId="0" borderId="0" xfId="20" applyFont="1" applyFill="1" applyBorder="1" applyAlignment="1" applyProtection="1">
      <alignment/>
      <protection hidden="1"/>
    </xf>
    <xf numFmtId="0" fontId="13" fillId="0" borderId="0" xfId="20" applyFont="1" applyAlignment="1" applyProtection="1">
      <alignment horizontal="left" vertical="center"/>
      <protection hidden="1"/>
    </xf>
    <xf numFmtId="0" fontId="1" fillId="0" borderId="0" xfId="20" applyFont="1" applyFill="1" applyBorder="1" applyAlignment="1" applyProtection="1">
      <alignment vertical="center" wrapText="1"/>
      <protection hidden="1"/>
    </xf>
    <xf numFmtId="0" fontId="15" fillId="0" borderId="0" xfId="20" applyFont="1" applyFill="1" applyBorder="1" applyAlignment="1" applyProtection="1">
      <alignment wrapText="1"/>
      <protection hidden="1"/>
    </xf>
    <xf numFmtId="0" fontId="15" fillId="0" borderId="0" xfId="20" applyFont="1" applyFill="1" applyBorder="1" applyAlignment="1" applyProtection="1">
      <alignment/>
      <protection hidden="1"/>
    </xf>
    <xf numFmtId="0" fontId="11" fillId="0" borderId="0" xfId="2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 locked="0"/>
    </xf>
    <xf numFmtId="49" fontId="13" fillId="0" borderId="0" xfId="20" applyNumberFormat="1" applyFont="1" applyFill="1" applyBorder="1" applyAlignment="1" applyProtection="1">
      <alignment horizontal="left" vertical="center"/>
      <protection hidden="1"/>
    </xf>
    <xf numFmtId="0" fontId="12" fillId="2" borderId="19" xfId="20" applyFont="1" applyFill="1" applyBorder="1" applyAlignment="1" applyProtection="1">
      <alignment horizontal="center" vertical="center" wrapText="1"/>
      <protection hidden="1"/>
    </xf>
    <xf numFmtId="0" fontId="12" fillId="2" borderId="20" xfId="20" applyFont="1" applyFill="1" applyBorder="1" applyAlignment="1" applyProtection="1">
      <alignment horizontal="center" vertical="center" wrapText="1"/>
      <protection hidden="1"/>
    </xf>
    <xf numFmtId="0" fontId="12" fillId="2" borderId="21" xfId="20" applyFont="1" applyFill="1" applyBorder="1" applyAlignment="1" applyProtection="1">
      <alignment horizontal="center" vertical="center" wrapText="1"/>
      <protection hidden="1"/>
    </xf>
    <xf numFmtId="49" fontId="16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11" fillId="2" borderId="13" xfId="20" applyFont="1" applyFill="1" applyBorder="1" applyAlignment="1" applyProtection="1">
      <alignment horizontal="center" vertical="center"/>
      <protection hidden="1"/>
    </xf>
    <xf numFmtId="0" fontId="12" fillId="2" borderId="22" xfId="20" applyFont="1" applyFill="1" applyBorder="1" applyAlignment="1" applyProtection="1">
      <alignment horizontal="center" vertical="center" wrapText="1"/>
      <protection hidden="1"/>
    </xf>
    <xf numFmtId="0" fontId="12" fillId="2" borderId="23" xfId="20" applyFont="1" applyFill="1" applyBorder="1" applyAlignment="1" applyProtection="1">
      <alignment horizontal="center" vertical="center" wrapText="1"/>
      <protection hidden="1"/>
    </xf>
    <xf numFmtId="0" fontId="12" fillId="2" borderId="24" xfId="20" applyFont="1" applyFill="1" applyBorder="1" applyAlignment="1" applyProtection="1">
      <alignment horizontal="center" vertical="center" wrapText="1"/>
      <protection hidden="1"/>
    </xf>
    <xf numFmtId="49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20" applyFont="1" applyFill="1" applyBorder="1" applyAlignment="1" applyProtection="1">
      <alignment horizontal="center" vertical="center"/>
      <protection locked="0"/>
    </xf>
    <xf numFmtId="0" fontId="12" fillId="0" borderId="12" xfId="20" applyFont="1" applyFill="1" applyBorder="1" applyAlignment="1" applyProtection="1">
      <alignment horizontal="center" vertical="center" wrapText="1"/>
      <protection hidden="1"/>
    </xf>
    <xf numFmtId="0" fontId="12" fillId="0" borderId="1" xfId="20" applyFont="1" applyFill="1" applyBorder="1" applyAlignment="1" applyProtection="1">
      <alignment horizontal="center" vertical="center" wrapText="1"/>
      <protection hidden="1"/>
    </xf>
    <xf numFmtId="0" fontId="12" fillId="0" borderId="13" xfId="20" applyFont="1" applyFill="1" applyBorder="1" applyAlignment="1" applyProtection="1">
      <alignment horizontal="center" vertical="center" wrapText="1"/>
      <protection hidden="1"/>
    </xf>
    <xf numFmtId="49" fontId="18" fillId="0" borderId="0" xfId="20" applyNumberFormat="1" applyFont="1" applyFill="1" applyBorder="1" applyAlignment="1" applyProtection="1">
      <alignment horizontal="center" vertical="center"/>
      <protection hidden="1"/>
    </xf>
    <xf numFmtId="0" fontId="12" fillId="0" borderId="14" xfId="20" applyFont="1" applyFill="1" applyBorder="1" applyAlignment="1" applyProtection="1">
      <alignment horizontal="center" vertical="center" wrapText="1"/>
      <protection hidden="1"/>
    </xf>
    <xf numFmtId="0" fontId="12" fillId="0" borderId="16" xfId="20" applyFont="1" applyFill="1" applyBorder="1" applyAlignment="1" applyProtection="1">
      <alignment horizontal="center" vertical="center" wrapText="1"/>
      <protection hidden="1"/>
    </xf>
    <xf numFmtId="0" fontId="12" fillId="0" borderId="17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 shrinkToFit="1"/>
      <protection hidden="1"/>
    </xf>
    <xf numFmtId="0" fontId="13" fillId="0" borderId="0" xfId="20" applyFont="1" applyFill="1" applyBorder="1" applyAlignment="1" applyProtection="1">
      <alignment vertical="center" wrapText="1"/>
      <protection hidden="1"/>
    </xf>
    <xf numFmtId="0" fontId="4" fillId="0" borderId="0" xfId="20" applyNumberFormat="1" applyFont="1" applyFill="1" applyBorder="1" applyAlignment="1" applyProtection="1">
      <alignment vertical="center" wrapText="1"/>
      <protection hidden="1"/>
    </xf>
    <xf numFmtId="0" fontId="19" fillId="0" borderId="0" xfId="20" applyFont="1" applyFill="1" applyBorder="1" applyAlignment="1" applyProtection="1">
      <alignment horizontal="center" vertical="center"/>
      <protection hidden="1"/>
    </xf>
    <xf numFmtId="0" fontId="13" fillId="0" borderId="0" xfId="20" applyFont="1" applyFill="1" applyBorder="1" applyAlignment="1" applyProtection="1">
      <alignment horizontal="left" vertical="center"/>
      <protection hidden="1"/>
    </xf>
    <xf numFmtId="0" fontId="11" fillId="0" borderId="0" xfId="20" applyFont="1" applyBorder="1" applyAlignment="1" applyProtection="1">
      <alignment horizontal="center" vertical="center"/>
      <protection hidden="1"/>
    </xf>
    <xf numFmtId="0" fontId="13" fillId="0" borderId="25" xfId="20" applyFont="1" applyBorder="1" applyAlignment="1" applyProtection="1">
      <alignment vertical="center"/>
      <protection hidden="1"/>
    </xf>
    <xf numFmtId="0" fontId="13" fillId="0" borderId="1" xfId="20" applyFont="1" applyBorder="1" applyAlignment="1" applyProtection="1">
      <alignment vertical="center"/>
      <protection hidden="1" locked="0"/>
    </xf>
    <xf numFmtId="0" fontId="13" fillId="0" borderId="0" xfId="20" applyFont="1" applyFill="1" applyBorder="1" applyAlignment="1" applyProtection="1">
      <alignment vertical="center"/>
      <protection hidden="1" locked="0"/>
    </xf>
    <xf numFmtId="0" fontId="2" fillId="0" borderId="1" xfId="20" applyFont="1" applyBorder="1" applyAlignment="1" applyProtection="1">
      <alignment vertical="center"/>
      <protection hidden="1"/>
    </xf>
    <xf numFmtId="0" fontId="11" fillId="6" borderId="1" xfId="0" applyFont="1" applyFill="1" applyBorder="1" applyAlignment="1" applyProtection="1">
      <alignment horizontal="center" vertical="center"/>
      <protection hidden="1" locked="0"/>
    </xf>
    <xf numFmtId="0" fontId="11" fillId="7" borderId="1" xfId="0" applyFont="1" applyFill="1" applyBorder="1" applyAlignment="1" applyProtection="1">
      <alignment horizontal="center" vertical="center"/>
      <protection hidden="1" locked="0"/>
    </xf>
    <xf numFmtId="0" fontId="13" fillId="0" borderId="26" xfId="20" applyFont="1" applyBorder="1" applyAlignment="1" applyProtection="1">
      <alignment horizontal="center" vertical="center" shrinkToFit="1"/>
      <protection hidden="1"/>
    </xf>
    <xf numFmtId="0" fontId="13" fillId="0" borderId="18" xfId="20" applyFont="1" applyFill="1" applyBorder="1" applyAlignment="1" applyProtection="1">
      <alignment horizontal="center" shrinkToFit="1"/>
      <protection hidden="1"/>
    </xf>
    <xf numFmtId="0" fontId="11" fillId="0" borderId="18" xfId="20" applyFont="1" applyFill="1" applyBorder="1" applyAlignment="1" applyProtection="1">
      <alignment horizontal="center"/>
      <protection hidden="1"/>
    </xf>
    <xf numFmtId="0" fontId="14" fillId="0" borderId="18" xfId="20" applyFont="1" applyFill="1" applyBorder="1" applyAlignment="1" applyProtection="1">
      <alignment horizontal="center" shrinkToFit="1"/>
      <protection hidden="1"/>
    </xf>
    <xf numFmtId="49" fontId="13" fillId="0" borderId="18" xfId="0" applyNumberFormat="1" applyFont="1" applyFill="1" applyBorder="1" applyAlignment="1" applyProtection="1">
      <alignment horizontal="center" shrinkToFit="1"/>
      <protection hidden="1"/>
    </xf>
    <xf numFmtId="49" fontId="13" fillId="0" borderId="18" xfId="0" applyNumberFormat="1" applyFont="1" applyFill="1" applyBorder="1" applyAlignment="1" applyProtection="1">
      <alignment horizontal="center" shrinkToFit="1"/>
      <protection locked="0"/>
    </xf>
    <xf numFmtId="0" fontId="13" fillId="0" borderId="0" xfId="20" applyFont="1" applyAlignment="1" applyProtection="1">
      <alignment/>
      <protection hidden="1"/>
    </xf>
    <xf numFmtId="0" fontId="13" fillId="0" borderId="0" xfId="20" applyFont="1" applyAlignment="1" applyProtection="1" quotePrefix="1">
      <alignment horizontal="left"/>
      <protection hidden="1"/>
    </xf>
    <xf numFmtId="0" fontId="13" fillId="0" borderId="0" xfId="20" applyFont="1" applyFill="1" applyBorder="1" applyAlignment="1" applyProtection="1">
      <alignment horizontal="center" shrinkToFit="1"/>
      <protection hidden="1"/>
    </xf>
    <xf numFmtId="0" fontId="11" fillId="0" borderId="0" xfId="20" applyFont="1" applyFill="1" applyBorder="1" applyAlignment="1" applyProtection="1">
      <alignment horizontal="center"/>
      <protection hidden="1"/>
    </xf>
    <xf numFmtId="0" fontId="13" fillId="0" borderId="0" xfId="20" applyFont="1" applyFill="1" applyBorder="1" applyAlignment="1" applyProtection="1">
      <alignment horizontal="center" shrinkToFit="1"/>
      <protection locked="0"/>
    </xf>
    <xf numFmtId="49" fontId="13" fillId="0" borderId="0" xfId="20" applyNumberFormat="1" applyFont="1" applyFill="1" applyBorder="1" applyAlignment="1" applyProtection="1">
      <alignment horizontal="center" shrinkToFit="1"/>
      <protection hidden="1"/>
    </xf>
    <xf numFmtId="49" fontId="13" fillId="0" borderId="0" xfId="20" applyNumberFormat="1" applyFont="1" applyFill="1" applyBorder="1" applyAlignment="1" applyProtection="1">
      <alignment horizontal="center" shrinkToFit="1"/>
      <protection locked="0"/>
    </xf>
    <xf numFmtId="49" fontId="13" fillId="0" borderId="0" xfId="20" applyNumberFormat="1" applyFont="1" applyFill="1" applyBorder="1" applyAlignment="1" applyProtection="1">
      <alignment horizontal="center"/>
      <protection hidden="1"/>
    </xf>
    <xf numFmtId="0" fontId="13" fillId="0" borderId="0" xfId="20" applyFont="1" applyAlignment="1" applyProtection="1">
      <alignment horizontal="left"/>
      <protection hidden="1"/>
    </xf>
    <xf numFmtId="0" fontId="1" fillId="0" borderId="0" xfId="20" applyFont="1" applyFill="1" applyBorder="1" applyAlignment="1" applyProtection="1">
      <alignment wrapText="1"/>
      <protection hidden="1"/>
    </xf>
    <xf numFmtId="0" fontId="11" fillId="5" borderId="1" xfId="0" applyFont="1" applyFill="1" applyBorder="1" applyAlignment="1" applyProtection="1">
      <alignment horizontal="center" vertical="center"/>
      <protection hidden="1" locked="0"/>
    </xf>
    <xf numFmtId="0" fontId="12" fillId="2" borderId="10" xfId="20" applyFont="1" applyFill="1" applyBorder="1" applyAlignment="1" applyProtection="1">
      <alignment horizontal="center" vertical="center" wrapText="1"/>
      <protection hidden="1"/>
    </xf>
    <xf numFmtId="0" fontId="12" fillId="2" borderId="11" xfId="20" applyFont="1" applyFill="1" applyBorder="1" applyAlignment="1" applyProtection="1">
      <alignment horizontal="center" vertical="center" wrapText="1"/>
      <protection hidden="1"/>
    </xf>
    <xf numFmtId="0" fontId="12" fillId="2" borderId="12" xfId="20" applyFont="1" applyFill="1" applyBorder="1" applyAlignment="1" applyProtection="1">
      <alignment horizontal="center" vertical="center" wrapText="1"/>
      <protection hidden="1"/>
    </xf>
    <xf numFmtId="0" fontId="12" fillId="2" borderId="13" xfId="20" applyFont="1" applyFill="1" applyBorder="1" applyAlignment="1" applyProtection="1">
      <alignment horizontal="center" vertical="center" wrapText="1"/>
      <protection hidden="1"/>
    </xf>
    <xf numFmtId="0" fontId="13" fillId="0" borderId="0" xfId="20" applyFont="1" applyBorder="1" applyAlignment="1" applyProtection="1">
      <alignment horizontal="center"/>
      <protection hidden="1"/>
    </xf>
    <xf numFmtId="0" fontId="20" fillId="4" borderId="1" xfId="0" applyFont="1" applyFill="1" applyBorder="1" applyAlignment="1" applyProtection="1">
      <alignment horizontal="center" vertical="center"/>
      <protection hidden="1" locked="0"/>
    </xf>
    <xf numFmtId="0" fontId="12" fillId="2" borderId="5" xfId="20" applyFont="1" applyFill="1" applyBorder="1" applyAlignment="1" applyProtection="1">
      <alignment horizontal="center" vertical="center" wrapText="1"/>
      <protection hidden="1"/>
    </xf>
    <xf numFmtId="0" fontId="11" fillId="7" borderId="1" xfId="20" applyFont="1" applyFill="1" applyBorder="1" applyAlignment="1" applyProtection="1">
      <alignment horizontal="center" vertical="center"/>
      <protection hidden="1" locked="0"/>
    </xf>
    <xf numFmtId="0" fontId="11" fillId="6" borderId="1" xfId="20" applyFont="1" applyFill="1" applyBorder="1" applyAlignment="1" applyProtection="1">
      <alignment horizontal="center" vertical="center"/>
      <protection hidden="1" locked="0"/>
    </xf>
    <xf numFmtId="0" fontId="20" fillId="4" borderId="1" xfId="20" applyFont="1" applyFill="1" applyBorder="1" applyAlignment="1" applyProtection="1">
      <alignment horizontal="center" vertical="center"/>
      <protection hidden="1" locked="0"/>
    </xf>
    <xf numFmtId="0" fontId="4" fillId="0" borderId="27" xfId="20" applyFont="1" applyBorder="1" applyAlignment="1" applyProtection="1">
      <alignment horizontal="center" vertical="center"/>
      <protection hidden="1"/>
    </xf>
    <xf numFmtId="0" fontId="4" fillId="0" borderId="0" xfId="20" applyFont="1" applyAlignment="1" applyProtection="1">
      <alignment horizontal="right" vertical="center"/>
      <protection hidden="1"/>
    </xf>
    <xf numFmtId="0" fontId="4" fillId="0" borderId="0" xfId="20" applyFont="1" applyBorder="1" applyAlignment="1" applyProtection="1">
      <alignment horizontal="right" vertical="center"/>
      <protection hidden="1"/>
    </xf>
    <xf numFmtId="0" fontId="6" fillId="0" borderId="1" xfId="20" applyFont="1" applyBorder="1" applyAlignment="1" applyProtection="1">
      <alignment horizontal="center" vertical="center" shrinkToFit="1"/>
      <protection hidden="1"/>
    </xf>
    <xf numFmtId="0" fontId="4" fillId="0" borderId="0" xfId="20" applyFont="1" applyAlignment="1" applyProtection="1">
      <alignment horizontal="left" vertical="center"/>
      <protection hidden="1"/>
    </xf>
    <xf numFmtId="164" fontId="1" fillId="0" borderId="0" xfId="20" applyNumberFormat="1" applyFont="1" applyAlignment="1" applyProtection="1">
      <alignment horizontal="left" vertical="center" shrinkToFit="1"/>
      <protection hidden="1"/>
    </xf>
    <xf numFmtId="0" fontId="8" fillId="0" borderId="28" xfId="20" applyFont="1" applyBorder="1" applyAlignment="1" applyProtection="1">
      <alignment horizontal="center" vertical="center"/>
      <protection hidden="1"/>
    </xf>
    <xf numFmtId="0" fontId="8" fillId="0" borderId="29" xfId="20" applyFont="1" applyBorder="1" applyAlignment="1" applyProtection="1">
      <alignment horizontal="center" vertical="center"/>
      <protection hidden="1"/>
    </xf>
    <xf numFmtId="0" fontId="1" fillId="0" borderId="1" xfId="20" applyBorder="1" applyAlignment="1" applyProtection="1">
      <alignment horizontal="center" vertical="center"/>
      <protection hidden="1"/>
    </xf>
    <xf numFmtId="0" fontId="1" fillId="0" borderId="0" xfId="20" applyAlignment="1" applyProtection="1">
      <alignment horizontal="right" vertical="center"/>
      <protection hidden="1"/>
    </xf>
    <xf numFmtId="0" fontId="1" fillId="0" borderId="30" xfId="20" applyBorder="1" applyAlignment="1" applyProtection="1">
      <alignment horizontal="right" vertical="center"/>
      <protection hidden="1"/>
    </xf>
    <xf numFmtId="0" fontId="1" fillId="0" borderId="0" xfId="20" applyAlignment="1" applyProtection="1">
      <alignment horizontal="left" vertical="center"/>
      <protection hidden="1"/>
    </xf>
    <xf numFmtId="0" fontId="6" fillId="0" borderId="0" xfId="20" applyFont="1" applyAlignment="1" applyProtection="1">
      <alignment horizontal="center" vertical="center"/>
      <protection hidden="1"/>
    </xf>
    <xf numFmtId="0" fontId="6" fillId="0" borderId="31" xfId="20" applyFont="1" applyBorder="1" applyAlignment="1" applyProtection="1">
      <alignment horizontal="center" vertical="center"/>
      <protection hidden="1"/>
    </xf>
    <xf numFmtId="0" fontId="9" fillId="0" borderId="32" xfId="20" applyFont="1" applyBorder="1" applyAlignment="1" applyProtection="1">
      <alignment horizontal="center" vertical="center"/>
      <protection hidden="1"/>
    </xf>
    <xf numFmtId="0" fontId="9" fillId="0" borderId="33" xfId="20" applyFont="1" applyBorder="1" applyAlignment="1" applyProtection="1">
      <alignment horizontal="center" vertical="center"/>
      <protection hidden="1"/>
    </xf>
    <xf numFmtId="0" fontId="9" fillId="0" borderId="34" xfId="20" applyFont="1" applyBorder="1" applyAlignment="1" applyProtection="1">
      <alignment horizontal="center" vertical="center"/>
      <protection hidden="1"/>
    </xf>
    <xf numFmtId="0" fontId="9" fillId="0" borderId="35" xfId="20" applyFont="1" applyBorder="1" applyAlignment="1" applyProtection="1">
      <alignment horizontal="center" vertical="center"/>
      <protection hidden="1"/>
    </xf>
    <xf numFmtId="0" fontId="9" fillId="0" borderId="36" xfId="20" applyFont="1" applyBorder="1" applyAlignment="1" applyProtection="1">
      <alignment horizontal="center" vertical="center"/>
      <protection hidden="1"/>
    </xf>
    <xf numFmtId="0" fontId="9" fillId="0" borderId="37" xfId="20" applyFont="1" applyBorder="1" applyAlignment="1" applyProtection="1">
      <alignment horizontal="center" vertical="center"/>
      <protection hidden="1"/>
    </xf>
    <xf numFmtId="0" fontId="1" fillId="0" borderId="0" xfId="20" applyFont="1" applyAlignment="1" applyProtection="1">
      <alignment horizontal="center"/>
      <protection hidden="1"/>
    </xf>
    <xf numFmtId="0" fontId="4" fillId="2" borderId="7" xfId="20" applyFont="1" applyFill="1" applyBorder="1" applyAlignment="1" applyProtection="1">
      <alignment horizontal="center" vertical="center" shrinkToFit="1"/>
      <protection hidden="1"/>
    </xf>
    <xf numFmtId="0" fontId="4" fillId="2" borderId="9" xfId="20" applyFont="1" applyFill="1" applyBorder="1" applyAlignment="1" applyProtection="1">
      <alignment horizontal="center" vertical="center" shrinkToFit="1"/>
      <protection hidden="1"/>
    </xf>
    <xf numFmtId="0" fontId="4" fillId="2" borderId="38" xfId="20" applyFont="1" applyFill="1" applyBorder="1" applyAlignment="1" applyProtection="1">
      <alignment horizontal="center" vertical="center" shrinkToFit="1"/>
      <protection hidden="1"/>
    </xf>
    <xf numFmtId="0" fontId="14" fillId="0" borderId="7" xfId="20" applyFont="1" applyBorder="1" applyAlignment="1" applyProtection="1">
      <alignment horizontal="center" vertical="center" shrinkToFit="1"/>
      <protection hidden="1"/>
    </xf>
    <xf numFmtId="0" fontId="14" fillId="0" borderId="9" xfId="20" applyFont="1" applyBorder="1" applyAlignment="1" applyProtection="1">
      <alignment horizontal="center" vertical="center" shrinkToFit="1"/>
      <protection hidden="1"/>
    </xf>
    <xf numFmtId="0" fontId="14" fillId="0" borderId="38" xfId="20" applyFont="1" applyBorder="1" applyAlignment="1" applyProtection="1">
      <alignment horizontal="center" vertical="center" shrinkToFit="1"/>
      <protection hidden="1"/>
    </xf>
    <xf numFmtId="0" fontId="11" fillId="0" borderId="1" xfId="20" applyFont="1" applyBorder="1" applyAlignment="1" applyProtection="1">
      <alignment horizontal="center" vertical="center" wrapText="1"/>
      <protection hidden="1"/>
    </xf>
    <xf numFmtId="0" fontId="1" fillId="0" borderId="39" xfId="20" applyFont="1" applyBorder="1" applyAlignment="1" applyProtection="1">
      <alignment horizontal="center" wrapText="1"/>
      <protection hidden="1"/>
    </xf>
    <xf numFmtId="0" fontId="1" fillId="0" borderId="40" xfId="20" applyFont="1" applyBorder="1" applyAlignment="1" applyProtection="1">
      <alignment horizontal="center" wrapText="1"/>
      <protection hidden="1"/>
    </xf>
    <xf numFmtId="0" fontId="1" fillId="0" borderId="41" xfId="20" applyFont="1" applyBorder="1" applyAlignment="1" applyProtection="1">
      <alignment horizontal="center" wrapText="1"/>
      <protection hidden="1"/>
    </xf>
    <xf numFmtId="0" fontId="1" fillId="0" borderId="39" xfId="20" applyFont="1" applyBorder="1" applyAlignment="1" applyProtection="1">
      <alignment horizontal="center" vertical="center" wrapText="1"/>
      <protection hidden="1"/>
    </xf>
    <xf numFmtId="0" fontId="1" fillId="0" borderId="40" xfId="20" applyFont="1" applyBorder="1" applyAlignment="1" applyProtection="1">
      <alignment horizontal="center" vertical="center" wrapText="1"/>
      <protection hidden="1"/>
    </xf>
    <xf numFmtId="0" fontId="1" fillId="0" borderId="41" xfId="20" applyFont="1" applyBorder="1" applyAlignment="1" applyProtection="1">
      <alignment horizontal="center" vertical="center" wrapText="1"/>
      <protection hidden="1"/>
    </xf>
    <xf numFmtId="0" fontId="1" fillId="0" borderId="42" xfId="20" applyFont="1" applyBorder="1" applyAlignment="1" applyProtection="1">
      <alignment horizontal="center"/>
      <protection hidden="1"/>
    </xf>
    <xf numFmtId="0" fontId="1" fillId="0" borderId="43" xfId="20" applyFont="1" applyBorder="1" applyAlignment="1" applyProtection="1">
      <alignment horizontal="center"/>
      <protection hidden="1"/>
    </xf>
    <xf numFmtId="0" fontId="1" fillId="0" borderId="44" xfId="20" applyFont="1" applyBorder="1" applyAlignment="1" applyProtection="1">
      <alignment horizontal="center"/>
      <protection hidden="1"/>
    </xf>
    <xf numFmtId="0" fontId="11" fillId="2" borderId="38" xfId="20" applyFont="1" applyFill="1" applyBorder="1" applyAlignment="1" applyProtection="1">
      <alignment horizontal="center" vertical="center" wrapText="1"/>
      <protection hidden="1"/>
    </xf>
    <xf numFmtId="0" fontId="11" fillId="2" borderId="1" xfId="20" applyFont="1" applyFill="1" applyBorder="1" applyAlignment="1" applyProtection="1">
      <alignment horizontal="center" vertical="center" wrapText="1"/>
      <protection hidden="1"/>
    </xf>
    <xf numFmtId="0" fontId="13" fillId="0" borderId="45" xfId="20" applyFont="1" applyBorder="1" applyAlignment="1" applyProtection="1">
      <alignment horizontal="center" vertical="center" wrapText="1"/>
      <protection hidden="1"/>
    </xf>
    <xf numFmtId="0" fontId="13" fillId="0" borderId="46" xfId="20" applyFont="1" applyBorder="1" applyAlignment="1" applyProtection="1">
      <alignment horizontal="center" vertical="center" wrapText="1"/>
      <protection hidden="1"/>
    </xf>
    <xf numFmtId="0" fontId="13" fillId="0" borderId="45" xfId="20" applyFont="1" applyFill="1" applyBorder="1" applyAlignment="1" applyProtection="1">
      <alignment horizontal="center" vertical="center" wrapText="1"/>
      <protection hidden="1"/>
    </xf>
    <xf numFmtId="0" fontId="13" fillId="0" borderId="46" xfId="20" applyFont="1" applyFill="1" applyBorder="1" applyAlignment="1" applyProtection="1">
      <alignment horizontal="center" vertical="center" wrapText="1"/>
      <protection hidden="1"/>
    </xf>
    <xf numFmtId="0" fontId="13" fillId="0" borderId="7" xfId="20" applyFont="1" applyFill="1" applyBorder="1" applyAlignment="1" applyProtection="1">
      <alignment horizontal="right" vertical="center"/>
      <protection hidden="1"/>
    </xf>
    <xf numFmtId="0" fontId="13" fillId="0" borderId="9" xfId="20" applyFont="1" applyFill="1" applyBorder="1" applyAlignment="1" applyProtection="1">
      <alignment horizontal="right" vertical="center"/>
      <protection hidden="1"/>
    </xf>
    <xf numFmtId="0" fontId="13" fillId="0" borderId="0" xfId="20" applyFont="1" applyBorder="1" applyAlignment="1" applyProtection="1">
      <alignment horizontal="center"/>
      <protection hidden="1"/>
    </xf>
    <xf numFmtId="0" fontId="13" fillId="0" borderId="7" xfId="20" applyFont="1" applyFill="1" applyBorder="1" applyAlignment="1" applyProtection="1">
      <alignment horizontal="right" vertical="center" shrinkToFit="1"/>
      <protection hidden="1"/>
    </xf>
    <xf numFmtId="0" fontId="13" fillId="0" borderId="9" xfId="20" applyFont="1" applyFill="1" applyBorder="1" applyAlignment="1" applyProtection="1">
      <alignment horizontal="right" vertical="center" shrinkToFit="1"/>
      <protection hidden="1"/>
    </xf>
    <xf numFmtId="0" fontId="14" fillId="0" borderId="1" xfId="20" applyFont="1" applyBorder="1" applyAlignment="1" applyProtection="1">
      <alignment horizontal="center" vertical="center" shrinkToFit="1"/>
      <protection hidden="1"/>
    </xf>
    <xf numFmtId="0" fontId="4" fillId="2" borderId="1" xfId="20" applyFont="1" applyFill="1" applyBorder="1" applyAlignment="1" applyProtection="1">
      <alignment horizontal="center" vertical="center" shrinkToFit="1"/>
      <protection hidden="1"/>
    </xf>
    <xf numFmtId="0" fontId="1" fillId="0" borderId="42" xfId="20" applyFont="1" applyBorder="1" applyAlignment="1" applyProtection="1">
      <alignment horizontal="center" wrapText="1"/>
      <protection hidden="1"/>
    </xf>
    <xf numFmtId="0" fontId="1" fillId="0" borderId="43" xfId="20" applyFont="1" applyBorder="1" applyAlignment="1" applyProtection="1">
      <alignment horizontal="center" wrapText="1"/>
      <protection hidden="1"/>
    </xf>
    <xf numFmtId="0" fontId="1" fillId="0" borderId="44" xfId="20" applyFont="1" applyBorder="1" applyAlignment="1" applyProtection="1">
      <alignment horizontal="center" wrapText="1"/>
      <protection hidden="1"/>
    </xf>
    <xf numFmtId="0" fontId="13" fillId="4" borderId="45" xfId="20" applyFont="1" applyFill="1" applyBorder="1" applyAlignment="1" applyProtection="1">
      <alignment horizontal="center" vertical="center" wrapText="1"/>
      <protection hidden="1"/>
    </xf>
    <xf numFmtId="0" fontId="13" fillId="0" borderId="0" xfId="20" applyFont="1" applyBorder="1" applyAlignment="1" applyProtection="1">
      <alignment horizontal="center" vertical="center"/>
      <protection hidden="1"/>
    </xf>
    <xf numFmtId="0" fontId="13" fillId="0" borderId="7" xfId="20" applyFont="1" applyBorder="1" applyAlignment="1" applyProtection="1">
      <alignment horizontal="right" vertical="center" shrinkToFit="1"/>
      <protection hidden="1"/>
    </xf>
    <xf numFmtId="0" fontId="13" fillId="0" borderId="9" xfId="20" applyFont="1" applyBorder="1" applyAlignment="1" applyProtection="1">
      <alignment horizontal="right" vertical="center" shrinkToFit="1"/>
      <protection hidden="1"/>
    </xf>
    <xf numFmtId="0" fontId="13" fillId="0" borderId="38" xfId="20" applyFont="1" applyBorder="1" applyAlignment="1" applyProtection="1">
      <alignment horizontal="right" vertical="center" shrinkToFit="1"/>
      <protection hidden="1"/>
    </xf>
    <xf numFmtId="0" fontId="13" fillId="0" borderId="7" xfId="20" applyFont="1" applyBorder="1" applyAlignment="1" applyProtection="1">
      <alignment horizontal="right" vertical="center"/>
      <protection hidden="1"/>
    </xf>
    <xf numFmtId="0" fontId="13" fillId="0" borderId="9" xfId="20" applyFont="1" applyBorder="1" applyAlignment="1" applyProtection="1">
      <alignment horizontal="right" vertical="center"/>
      <protection hidden="1"/>
    </xf>
    <xf numFmtId="0" fontId="13" fillId="0" borderId="38" xfId="20" applyFont="1" applyBorder="1" applyAlignment="1" applyProtection="1">
      <alignment horizontal="right" vertical="center"/>
      <protection hidden="1"/>
    </xf>
    <xf numFmtId="0" fontId="14" fillId="0" borderId="18" xfId="20" applyFont="1" applyFill="1" applyBorder="1" applyAlignment="1" applyProtection="1">
      <alignment horizontal="center" shrinkToFit="1"/>
      <protection hidden="1"/>
    </xf>
    <xf numFmtId="0" fontId="11" fillId="0" borderId="7" xfId="20" applyFont="1" applyBorder="1" applyAlignment="1" applyProtection="1">
      <alignment horizontal="center" vertical="center" wrapText="1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1" fillId="0" borderId="38" xfId="20" applyFont="1" applyBorder="1" applyAlignment="1" applyProtection="1">
      <alignment horizontal="center" vertical="center" wrapText="1"/>
      <protection hidden="1"/>
    </xf>
    <xf numFmtId="0" fontId="14" fillId="4" borderId="7" xfId="20" applyFont="1" applyFill="1" applyBorder="1" applyAlignment="1" applyProtection="1">
      <alignment horizontal="center" vertical="center" shrinkToFit="1"/>
      <protection hidden="1"/>
    </xf>
    <xf numFmtId="0" fontId="14" fillId="4" borderId="38" xfId="20" applyFont="1" applyFill="1" applyBorder="1" applyAlignment="1" applyProtection="1">
      <alignment horizontal="center" vertical="center" shrinkToFit="1"/>
      <protection hidden="1"/>
    </xf>
    <xf numFmtId="0" fontId="13" fillId="4" borderId="7" xfId="20" applyFont="1" applyFill="1" applyBorder="1" applyAlignment="1" applyProtection="1">
      <alignment horizontal="center" vertical="center"/>
      <protection hidden="1"/>
    </xf>
    <xf numFmtId="0" fontId="13" fillId="4" borderId="38" xfId="2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tabSelected="1" workbookViewId="0" topLeftCell="C8">
      <pane ySplit="1" topLeftCell="A9" activePane="bottomLeft" state="frozen"/>
      <selection pane="topLeft" activeCell="AC57" sqref="AC57"/>
      <selection pane="bottomLeft" activeCell="P26" sqref="P26:Q26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12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223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44</v>
      </c>
      <c r="U2" s="9"/>
      <c r="V2" s="9"/>
      <c r="W2" s="5"/>
      <c r="X2" s="186" t="str">
        <f>IF(T2="","",T2)</f>
        <v>1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22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1" ht="19.15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4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9.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01" t="s">
        <v>15</v>
      </c>
      <c r="H8" s="202"/>
      <c r="I8" s="202"/>
      <c r="J8" s="202"/>
      <c r="K8" s="203"/>
      <c r="L8" s="106" t="s">
        <v>27</v>
      </c>
      <c r="M8" s="106" t="s">
        <v>24</v>
      </c>
      <c r="N8" s="106" t="s">
        <v>96</v>
      </c>
      <c r="O8" s="106" t="s">
        <v>89</v>
      </c>
      <c r="P8" s="106" t="s">
        <v>34</v>
      </c>
      <c r="Q8" s="106" t="s">
        <v>94</v>
      </c>
      <c r="R8" s="106" t="s">
        <v>23</v>
      </c>
      <c r="S8" s="106" t="s">
        <v>16</v>
      </c>
      <c r="T8" s="106" t="s">
        <v>95</v>
      </c>
      <c r="U8" s="106" t="s">
        <v>98</v>
      </c>
      <c r="V8" s="106" t="s">
        <v>93</v>
      </c>
      <c r="W8" s="106" t="s">
        <v>26</v>
      </c>
      <c r="X8" s="106" t="s">
        <v>97</v>
      </c>
      <c r="Y8" s="106" t="s">
        <v>29</v>
      </c>
      <c r="Z8" s="106" t="s">
        <v>18</v>
      </c>
      <c r="AA8" s="106" t="s">
        <v>31</v>
      </c>
      <c r="AB8" s="106" t="s">
        <v>106</v>
      </c>
      <c r="AE8" s="86"/>
      <c r="AF8" s="86"/>
      <c r="AG8" s="86"/>
      <c r="AH8" s="22"/>
      <c r="AI8" s="22"/>
      <c r="AJ8" s="22"/>
      <c r="AK8" s="22"/>
      <c r="AL8" s="22"/>
      <c r="AM8" s="22"/>
      <c r="AN8" s="22"/>
      <c r="AP8" s="25" t="s">
        <v>199</v>
      </c>
      <c r="AT8"/>
    </row>
    <row r="9" spans="1:43" s="33" customFormat="1" ht="19.15" customHeight="1">
      <c r="A9" s="153" t="s">
        <v>42</v>
      </c>
      <c r="B9" s="153">
        <v>49</v>
      </c>
      <c r="C9" s="27">
        <f aca="true" ca="1" t="shared" si="0" ref="C9:C15">OFFSET(C9,15,0)</f>
        <v>1</v>
      </c>
      <c r="D9" s="111" t="s">
        <v>224</v>
      </c>
      <c r="E9" s="26" t="s">
        <v>44</v>
      </c>
      <c r="F9" s="26">
        <v>67</v>
      </c>
      <c r="G9" s="228" t="s">
        <v>225</v>
      </c>
      <c r="H9" s="228"/>
      <c r="I9" s="228"/>
      <c r="J9" s="228"/>
      <c r="K9" s="228"/>
      <c r="L9" s="110"/>
      <c r="M9" s="110"/>
      <c r="N9" s="110"/>
      <c r="O9" s="109" t="s">
        <v>50</v>
      </c>
      <c r="P9" s="110"/>
      <c r="Q9" s="110"/>
      <c r="R9" s="110"/>
      <c r="S9" s="109" t="s">
        <v>50</v>
      </c>
      <c r="T9" s="110"/>
      <c r="U9" s="110"/>
      <c r="V9" s="110"/>
      <c r="W9" s="109" t="s">
        <v>50</v>
      </c>
      <c r="X9" s="110"/>
      <c r="Y9" s="110"/>
      <c r="Z9" s="110"/>
      <c r="AA9" s="109" t="s">
        <v>50</v>
      </c>
      <c r="AB9" s="110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201</v>
      </c>
      <c r="AQ9" s="37">
        <f>IF(E10="M",100,IF(E10=1,100,IF(E10="","",120)))</f>
        <v>120</v>
      </c>
    </row>
    <row r="10" spans="1:42" s="37" customFormat="1" ht="21.6" customHeight="1">
      <c r="A10" s="26" t="s">
        <v>42</v>
      </c>
      <c r="B10" s="26">
        <v>85</v>
      </c>
      <c r="C10" s="27">
        <f ca="1" t="shared" si="0"/>
        <v>2</v>
      </c>
      <c r="D10" s="108" t="s">
        <v>226</v>
      </c>
      <c r="E10" s="26" t="s">
        <v>44</v>
      </c>
      <c r="F10" s="26">
        <v>58</v>
      </c>
      <c r="G10" s="228" t="s">
        <v>227</v>
      </c>
      <c r="H10" s="228"/>
      <c r="I10" s="228"/>
      <c r="J10" s="228"/>
      <c r="K10" s="228"/>
      <c r="L10" s="109" t="s">
        <v>58</v>
      </c>
      <c r="M10" s="110"/>
      <c r="N10" s="110"/>
      <c r="O10" s="109" t="s">
        <v>59</v>
      </c>
      <c r="P10" s="110"/>
      <c r="Q10" s="110"/>
      <c r="R10" s="109" t="s">
        <v>59</v>
      </c>
      <c r="S10" s="110"/>
      <c r="T10" s="110"/>
      <c r="U10" s="110"/>
      <c r="V10" s="109" t="s">
        <v>50</v>
      </c>
      <c r="W10" s="110"/>
      <c r="X10" s="110"/>
      <c r="Y10" s="110"/>
      <c r="Z10" s="109" t="s">
        <v>59</v>
      </c>
      <c r="AA10" s="110"/>
      <c r="AB10" s="110"/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203</v>
      </c>
    </row>
    <row r="11" spans="1:42" s="33" customFormat="1" ht="21.6" customHeight="1">
      <c r="A11" s="26" t="s">
        <v>192</v>
      </c>
      <c r="B11" s="26">
        <v>27</v>
      </c>
      <c r="C11" s="27">
        <f ca="1" t="shared" si="0"/>
        <v>3</v>
      </c>
      <c r="D11" s="108" t="s">
        <v>228</v>
      </c>
      <c r="E11" s="26" t="s">
        <v>44</v>
      </c>
      <c r="F11" s="26">
        <v>60</v>
      </c>
      <c r="G11" s="228" t="s">
        <v>229</v>
      </c>
      <c r="H11" s="228"/>
      <c r="I11" s="228"/>
      <c r="J11" s="228"/>
      <c r="K11" s="228"/>
      <c r="L11" s="110"/>
      <c r="M11" s="109" t="s">
        <v>59</v>
      </c>
      <c r="N11" s="110"/>
      <c r="O11" s="110"/>
      <c r="P11" s="109" t="s">
        <v>187</v>
      </c>
      <c r="Q11" s="110"/>
      <c r="R11" s="110"/>
      <c r="S11" s="109" t="s">
        <v>59</v>
      </c>
      <c r="T11" s="110"/>
      <c r="U11" s="110"/>
      <c r="V11" s="109" t="s">
        <v>59</v>
      </c>
      <c r="W11" s="110"/>
      <c r="X11" s="110"/>
      <c r="Y11" s="109" t="s">
        <v>50</v>
      </c>
      <c r="Z11" s="110"/>
      <c r="AA11" s="110"/>
      <c r="AB11" s="110"/>
      <c r="AP11" s="36" t="s">
        <v>208</v>
      </c>
    </row>
    <row r="12" spans="1:42" s="33" customFormat="1" ht="21.6" customHeight="1">
      <c r="A12" s="26" t="s">
        <v>192</v>
      </c>
      <c r="B12" s="26">
        <v>61</v>
      </c>
      <c r="C12" s="27">
        <f ca="1" t="shared" si="0"/>
        <v>4</v>
      </c>
      <c r="D12" s="108" t="s">
        <v>230</v>
      </c>
      <c r="E12" s="26" t="s">
        <v>44</v>
      </c>
      <c r="F12" s="26">
        <v>60</v>
      </c>
      <c r="G12" s="228" t="s">
        <v>231</v>
      </c>
      <c r="H12" s="228"/>
      <c r="I12" s="228"/>
      <c r="J12" s="228"/>
      <c r="K12" s="228"/>
      <c r="L12" s="110"/>
      <c r="M12" s="110"/>
      <c r="N12" s="109" t="s">
        <v>187</v>
      </c>
      <c r="O12" s="110"/>
      <c r="P12" s="110"/>
      <c r="Q12" s="109" t="s">
        <v>187</v>
      </c>
      <c r="R12" s="110"/>
      <c r="S12" s="110"/>
      <c r="T12" s="109" t="s">
        <v>59</v>
      </c>
      <c r="U12" s="110"/>
      <c r="V12" s="110"/>
      <c r="W12" s="109" t="s">
        <v>59</v>
      </c>
      <c r="X12" s="110"/>
      <c r="Y12" s="110"/>
      <c r="Z12" s="109" t="s">
        <v>50</v>
      </c>
      <c r="AA12" s="110"/>
      <c r="AB12" s="110"/>
      <c r="AP12" s="36" t="s">
        <v>211</v>
      </c>
    </row>
    <row r="13" spans="1:42" s="33" customFormat="1" ht="21.6" customHeight="1">
      <c r="A13" s="26" t="s">
        <v>179</v>
      </c>
      <c r="B13" s="26">
        <v>35</v>
      </c>
      <c r="C13" s="27">
        <f ca="1" t="shared" si="0"/>
        <v>5</v>
      </c>
      <c r="D13" s="108" t="s">
        <v>232</v>
      </c>
      <c r="E13" s="26">
        <v>1</v>
      </c>
      <c r="F13" s="26">
        <v>61</v>
      </c>
      <c r="G13" s="228" t="s">
        <v>233</v>
      </c>
      <c r="H13" s="228"/>
      <c r="I13" s="228"/>
      <c r="J13" s="228"/>
      <c r="K13" s="228"/>
      <c r="L13" s="110"/>
      <c r="M13" s="109" t="s">
        <v>50</v>
      </c>
      <c r="N13" s="110"/>
      <c r="O13" s="110"/>
      <c r="P13" s="110"/>
      <c r="Q13" s="109" t="s">
        <v>50</v>
      </c>
      <c r="R13" s="110"/>
      <c r="S13" s="110"/>
      <c r="T13" s="110"/>
      <c r="U13" s="109" t="s">
        <v>59</v>
      </c>
      <c r="V13" s="110"/>
      <c r="W13" s="110"/>
      <c r="X13" s="109" t="s">
        <v>80</v>
      </c>
      <c r="Y13" s="110"/>
      <c r="Z13" s="110"/>
      <c r="AA13" s="109" t="s">
        <v>59</v>
      </c>
      <c r="AB13" s="110"/>
      <c r="AP13" s="36" t="s">
        <v>214</v>
      </c>
    </row>
    <row r="14" spans="1:42" s="33" customFormat="1" ht="21.6" customHeight="1">
      <c r="A14" s="26" t="s">
        <v>42</v>
      </c>
      <c r="B14" s="26">
        <v>49</v>
      </c>
      <c r="C14" s="27">
        <f ca="1" t="shared" si="0"/>
        <v>6</v>
      </c>
      <c r="D14" s="108" t="s">
        <v>234</v>
      </c>
      <c r="E14" s="26" t="s">
        <v>44</v>
      </c>
      <c r="F14" s="26">
        <v>64</v>
      </c>
      <c r="G14" s="228" t="s">
        <v>235</v>
      </c>
      <c r="H14" s="228"/>
      <c r="I14" s="228"/>
      <c r="J14" s="228"/>
      <c r="K14" s="228"/>
      <c r="L14" s="109" t="s">
        <v>50</v>
      </c>
      <c r="M14" s="110"/>
      <c r="N14" s="110"/>
      <c r="O14" s="110"/>
      <c r="P14" s="109" t="s">
        <v>54</v>
      </c>
      <c r="Q14" s="110"/>
      <c r="R14" s="110"/>
      <c r="S14" s="110"/>
      <c r="T14" s="109" t="s">
        <v>50</v>
      </c>
      <c r="U14" s="110"/>
      <c r="V14" s="110"/>
      <c r="W14" s="110"/>
      <c r="X14" s="109" t="s">
        <v>59</v>
      </c>
      <c r="Y14" s="110"/>
      <c r="Z14" s="110"/>
      <c r="AA14" s="110"/>
      <c r="AB14" s="109" t="s">
        <v>187</v>
      </c>
      <c r="AP14" s="36" t="s">
        <v>217</v>
      </c>
    </row>
    <row r="15" spans="1:42" s="33" customFormat="1" ht="21.6" customHeight="1">
      <c r="A15" s="26" t="s">
        <v>42</v>
      </c>
      <c r="B15" s="26">
        <v>49</v>
      </c>
      <c r="C15" s="27">
        <f ca="1" t="shared" si="0"/>
        <v>7</v>
      </c>
      <c r="D15" s="108" t="s">
        <v>236</v>
      </c>
      <c r="E15" s="26" t="s">
        <v>44</v>
      </c>
      <c r="F15" s="26">
        <v>64</v>
      </c>
      <c r="G15" s="228" t="s">
        <v>237</v>
      </c>
      <c r="H15" s="228"/>
      <c r="I15" s="228"/>
      <c r="J15" s="228"/>
      <c r="K15" s="228"/>
      <c r="L15" s="110"/>
      <c r="M15" s="110"/>
      <c r="N15" s="109" t="s">
        <v>48</v>
      </c>
      <c r="O15" s="110"/>
      <c r="P15" s="110"/>
      <c r="Q15" s="110"/>
      <c r="R15" s="109" t="s">
        <v>50</v>
      </c>
      <c r="S15" s="110"/>
      <c r="T15" s="110"/>
      <c r="U15" s="109" t="s">
        <v>50</v>
      </c>
      <c r="V15" s="110"/>
      <c r="W15" s="110"/>
      <c r="X15" s="110"/>
      <c r="Y15" s="109" t="s">
        <v>59</v>
      </c>
      <c r="Z15" s="110"/>
      <c r="AA15" s="110"/>
      <c r="AB15" s="109" t="s">
        <v>187</v>
      </c>
      <c r="AP15" s="36" t="s">
        <v>219</v>
      </c>
    </row>
    <row r="16" spans="1:42" s="159" customFormat="1" ht="21.6" customHeight="1" hidden="1">
      <c r="A16" s="154"/>
      <c r="B16" s="154"/>
      <c r="C16" s="155"/>
      <c r="D16" s="156"/>
      <c r="E16" s="154"/>
      <c r="F16" s="154"/>
      <c r="G16" s="241"/>
      <c r="H16" s="241"/>
      <c r="I16" s="241"/>
      <c r="J16" s="241"/>
      <c r="K16" s="241"/>
      <c r="L16" s="157"/>
      <c r="M16" s="157"/>
      <c r="N16" s="157"/>
      <c r="O16" s="158"/>
      <c r="P16" s="157"/>
      <c r="Q16" s="157"/>
      <c r="R16" s="158"/>
      <c r="S16" s="157"/>
      <c r="T16" s="157"/>
      <c r="U16" s="157"/>
      <c r="V16" s="157"/>
      <c r="W16" s="157"/>
      <c r="X16" s="158"/>
      <c r="Y16" s="157"/>
      <c r="Z16" s="158"/>
      <c r="AA16" s="157"/>
      <c r="AB16" s="157"/>
      <c r="AP16" s="160"/>
    </row>
    <row r="17" spans="1:50" s="159" customFormat="1" ht="21.6" customHeight="1" hidden="1">
      <c r="A17" s="161"/>
      <c r="B17" s="161"/>
      <c r="C17" s="162"/>
      <c r="D17" s="163"/>
      <c r="E17" s="163"/>
      <c r="F17" s="163"/>
      <c r="G17" s="163"/>
      <c r="H17" s="163"/>
      <c r="I17" s="163"/>
      <c r="J17" s="163"/>
      <c r="K17" s="163"/>
      <c r="L17" s="164"/>
      <c r="M17" s="164"/>
      <c r="N17" s="164"/>
      <c r="O17" s="165"/>
      <c r="P17" s="164"/>
      <c r="Q17" s="164"/>
      <c r="R17" s="164"/>
      <c r="S17" s="164"/>
      <c r="T17" s="164"/>
      <c r="U17" s="165"/>
      <c r="V17" s="164"/>
      <c r="W17" s="164"/>
      <c r="X17" s="165"/>
      <c r="Y17" s="164"/>
      <c r="Z17" s="116"/>
      <c r="AA17" s="116"/>
      <c r="AB17" s="116"/>
      <c r="AC17" s="116"/>
      <c r="AD17" s="116"/>
      <c r="AO17" s="166"/>
      <c r="AP17" s="166"/>
      <c r="AT17" s="167"/>
      <c r="AU17" s="62"/>
      <c r="AV17" s="62"/>
      <c r="AW17" s="62"/>
      <c r="AX17" s="62"/>
    </row>
    <row r="18" spans="1:50" s="159" customFormat="1" ht="21.6" customHeight="1" hidden="1">
      <c r="A18" s="161"/>
      <c r="B18" s="161"/>
      <c r="C18" s="162"/>
      <c r="D18" s="163"/>
      <c r="E18" s="163"/>
      <c r="F18" s="163"/>
      <c r="G18" s="163"/>
      <c r="H18" s="163"/>
      <c r="I18" s="163"/>
      <c r="J18" s="163"/>
      <c r="K18" s="163"/>
      <c r="L18" s="164"/>
      <c r="M18" s="164"/>
      <c r="N18" s="164"/>
      <c r="O18" s="165"/>
      <c r="P18" s="164"/>
      <c r="Q18" s="164"/>
      <c r="R18" s="164"/>
      <c r="S18" s="164"/>
      <c r="T18" s="164"/>
      <c r="U18" s="165"/>
      <c r="V18" s="164"/>
      <c r="W18" s="164"/>
      <c r="X18" s="165"/>
      <c r="Y18" s="164"/>
      <c r="Z18" s="168"/>
      <c r="AA18" s="168"/>
      <c r="AB18" s="168"/>
      <c r="AC18" s="168"/>
      <c r="AD18" s="168"/>
      <c r="AO18" s="166"/>
      <c r="AP18" s="166"/>
      <c r="AT18" s="167"/>
      <c r="AU18" s="62"/>
      <c r="AV18" s="62"/>
      <c r="AW18" s="62"/>
      <c r="AX18" s="62"/>
    </row>
    <row r="19" spans="1:50" s="33" customFormat="1" ht="21.6" customHeight="1" thickBot="1">
      <c r="A19" s="52"/>
      <c r="B19" s="52"/>
      <c r="C19" s="47"/>
      <c r="Q19" s="40"/>
      <c r="R19" s="40"/>
      <c r="S19" s="40"/>
      <c r="T19" s="40"/>
      <c r="U19" s="40"/>
      <c r="V19" s="40"/>
      <c r="W19" s="40"/>
      <c r="X19" s="40"/>
      <c r="Y19" s="40"/>
      <c r="Z19" s="200" t="s">
        <v>87</v>
      </c>
      <c r="AA19" s="200"/>
      <c r="AB19" s="200"/>
      <c r="AC19" s="200"/>
      <c r="AD19" s="200"/>
      <c r="AE19" s="20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17"/>
      <c r="AU19" s="41"/>
      <c r="AV19" s="45"/>
      <c r="AW19" s="45"/>
      <c r="AX19" s="45"/>
    </row>
    <row r="20" spans="1:48" s="33" customFormat="1" ht="21.6" customHeight="1" thickBot="1">
      <c r="A20" s="52"/>
      <c r="D20" s="242" t="s">
        <v>88</v>
      </c>
      <c r="E20" s="243"/>
      <c r="F20" s="244"/>
      <c r="G20" s="107" t="s">
        <v>21</v>
      </c>
      <c r="H20" s="107" t="s">
        <v>35</v>
      </c>
      <c r="I20" s="175" t="s">
        <v>36</v>
      </c>
      <c r="J20" s="175" t="s">
        <v>102</v>
      </c>
      <c r="K20" s="86"/>
      <c r="L20" s="86"/>
      <c r="M20" s="86"/>
      <c r="N20" s="86"/>
      <c r="Q20" s="40"/>
      <c r="R20" s="40"/>
      <c r="S20" s="40"/>
      <c r="T20" s="40"/>
      <c r="U20" s="40"/>
      <c r="V20" s="40"/>
      <c r="W20" s="40"/>
      <c r="X20" s="40"/>
      <c r="Y20" s="40"/>
      <c r="Z20" s="211" t="s">
        <v>99</v>
      </c>
      <c r="AA20" s="212"/>
      <c r="AB20" s="212"/>
      <c r="AC20" s="212"/>
      <c r="AD20" s="212"/>
      <c r="AE20" s="213"/>
      <c r="AH20" s="41"/>
      <c r="AI20" s="54"/>
      <c r="AJ20" s="54"/>
      <c r="AK20" s="54"/>
      <c r="AL20" s="54"/>
      <c r="AM20" s="41"/>
      <c r="AN20" s="41"/>
      <c r="AQ20" s="32"/>
      <c r="AR20" s="32"/>
      <c r="AS20" s="32"/>
      <c r="AT20" s="123"/>
      <c r="AU20" s="45"/>
      <c r="AV20" s="45"/>
    </row>
    <row r="21" spans="1:47" s="33" customFormat="1" ht="21.6" customHeight="1" thickBot="1">
      <c r="A21" s="52"/>
      <c r="B21" s="52"/>
      <c r="V21" s="86"/>
      <c r="W21" s="86"/>
      <c r="X21" s="86"/>
      <c r="Y21" s="86"/>
      <c r="Z21" s="55">
        <v>24</v>
      </c>
      <c r="AA21" s="56"/>
      <c r="AB21" s="56"/>
      <c r="AC21" s="56"/>
      <c r="AD21" s="56"/>
      <c r="AE21" s="57"/>
      <c r="AH21" s="22"/>
      <c r="AI21" s="22"/>
      <c r="AJ21" s="22"/>
      <c r="AK21" s="22"/>
      <c r="AL21" s="48"/>
      <c r="AM21" s="48"/>
      <c r="AN21" s="48"/>
      <c r="AP21" s="59" t="s">
        <v>220</v>
      </c>
      <c r="AU21" s="41"/>
    </row>
    <row r="22" spans="1:4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1" t="s">
        <v>111</v>
      </c>
      <c r="T22" s="212"/>
      <c r="U22" s="212"/>
      <c r="V22" s="212"/>
      <c r="W22" s="212"/>
      <c r="X22" s="213"/>
      <c r="Z22" s="214" t="s">
        <v>112</v>
      </c>
      <c r="AA22" s="215"/>
      <c r="AB22" s="215"/>
      <c r="AC22" s="215"/>
      <c r="AD22" s="215"/>
      <c r="AE22" s="216"/>
      <c r="AH22" s="63"/>
      <c r="AI22" s="63"/>
      <c r="AJ22" s="63"/>
      <c r="AK22" s="63"/>
      <c r="AL22" s="63"/>
      <c r="AM22" s="63"/>
      <c r="AN22" s="63"/>
    </row>
    <row r="23" spans="1:41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128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176"/>
      <c r="T23" s="170"/>
      <c r="U23" s="170"/>
      <c r="V23" s="170"/>
      <c r="W23" s="170"/>
      <c r="X23" s="171"/>
      <c r="Z23" s="172">
        <v>8</v>
      </c>
      <c r="AA23" s="66"/>
      <c r="AB23" s="66"/>
      <c r="AC23" s="66"/>
      <c r="AD23" s="66"/>
      <c r="AE23" s="173"/>
      <c r="AH23" s="22"/>
      <c r="AI23" s="22"/>
      <c r="AJ23" s="22"/>
      <c r="AK23" s="22"/>
      <c r="AL23" s="48"/>
      <c r="AM23" s="48"/>
      <c r="AN23" s="48"/>
      <c r="AO23" s="75"/>
    </row>
    <row r="24" spans="1:43" s="33" customFormat="1" ht="24" customHeight="1">
      <c r="A24" s="76" t="str">
        <f ca="1">OFFSET(A24,-15,0)</f>
        <v>PDL</v>
      </c>
      <c r="B24" s="77">
        <f ca="1">OFFSET(B24,-15,0)</f>
        <v>49</v>
      </c>
      <c r="C24" s="17">
        <v>1</v>
      </c>
      <c r="D24" s="111" t="str">
        <f ca="1">OFFSET(D24,-15,0)</f>
        <v>RETHORE Alex</v>
      </c>
      <c r="E24" s="26" t="str">
        <f ca="1">OFFSET(E24,-15,0)</f>
        <v>1</v>
      </c>
      <c r="F24" s="26">
        <v>40</v>
      </c>
      <c r="G24" s="79">
        <v>10</v>
      </c>
      <c r="H24" s="79">
        <v>10</v>
      </c>
      <c r="I24" s="79">
        <v>10</v>
      </c>
      <c r="J24" s="79">
        <v>10</v>
      </c>
      <c r="K24" s="133">
        <v>10</v>
      </c>
      <c r="L24" s="81"/>
      <c r="M24" s="217">
        <f>SUM(G24:K24)</f>
        <v>50</v>
      </c>
      <c r="N24" s="218"/>
      <c r="O24" s="82"/>
      <c r="P24" s="221">
        <f aca="true" ca="1" t="shared" si="1" ref="P24:P30">SUM(OFFSET(P24,0,-10),OFFSET(P24,0,-3))</f>
        <v>90</v>
      </c>
      <c r="Q24" s="220"/>
      <c r="R24" s="45"/>
      <c r="S24" s="83"/>
      <c r="T24" s="84"/>
      <c r="U24" s="84"/>
      <c r="V24" s="84"/>
      <c r="W24" s="84"/>
      <c r="X24" s="85"/>
      <c r="Z24" s="83" t="s">
        <v>174</v>
      </c>
      <c r="AA24" s="84"/>
      <c r="AB24" s="84"/>
      <c r="AC24" s="84"/>
      <c r="AD24" s="84"/>
      <c r="AE24" s="85"/>
      <c r="AH24" s="32"/>
      <c r="AI24" s="32"/>
      <c r="AJ24" s="32"/>
      <c r="AK24" s="32"/>
      <c r="AL24" s="48"/>
      <c r="AM24" s="48"/>
      <c r="AN24" s="48"/>
      <c r="AO24" s="52"/>
      <c r="AQ24" s="33">
        <f aca="true" t="shared" si="2" ref="AQ24:AQ30">COUNT(G24:K24)</f>
        <v>5</v>
      </c>
    </row>
    <row r="25" spans="1:43" s="33" customFormat="1" ht="21.6" customHeight="1">
      <c r="A25" s="76" t="str">
        <f aca="true" ca="1" t="shared" si="3" ref="A25:B30">OFFSET(A25,-15,0)</f>
        <v>PDL</v>
      </c>
      <c r="B25" s="77">
        <f ca="1" t="shared" si="3"/>
        <v>85</v>
      </c>
      <c r="C25" s="17">
        <v>2</v>
      </c>
      <c r="D25" s="108" t="str">
        <f aca="true" ca="1" t="shared" si="4" ref="D25:E30">OFFSET(D25,-15,0)</f>
        <v>PERIER Mehdi</v>
      </c>
      <c r="E25" s="26" t="str">
        <f ca="1" t="shared" si="4"/>
        <v>1</v>
      </c>
      <c r="F25" s="26">
        <v>0</v>
      </c>
      <c r="G25" s="79">
        <v>0</v>
      </c>
      <c r="H25" s="79">
        <v>0</v>
      </c>
      <c r="I25" s="79">
        <v>0</v>
      </c>
      <c r="J25" s="79">
        <v>10</v>
      </c>
      <c r="K25" s="133">
        <v>0</v>
      </c>
      <c r="L25" s="81" t="s">
        <v>123</v>
      </c>
      <c r="M25" s="217">
        <f aca="true" t="shared" si="5" ref="M25:M30">SUM(G25:K25)</f>
        <v>10</v>
      </c>
      <c r="N25" s="218"/>
      <c r="O25" s="82"/>
      <c r="P25" s="221">
        <f ca="1" t="shared" si="1"/>
        <v>10</v>
      </c>
      <c r="Q25" s="220"/>
      <c r="R25" s="45"/>
      <c r="S25" s="83"/>
      <c r="T25" s="84"/>
      <c r="U25" s="84"/>
      <c r="V25" s="84"/>
      <c r="W25" s="84"/>
      <c r="X25" s="85"/>
      <c r="Z25" s="83"/>
      <c r="AA25" s="84"/>
      <c r="AB25" s="84"/>
      <c r="AC25" s="84"/>
      <c r="AD25" s="84"/>
      <c r="AE25" s="85"/>
      <c r="AH25" s="32"/>
      <c r="AI25" s="32"/>
      <c r="AJ25" s="32"/>
      <c r="AK25" s="32"/>
      <c r="AL25" s="48"/>
      <c r="AM25" s="48"/>
      <c r="AN25" s="48"/>
      <c r="AO25" s="52"/>
      <c r="AQ25" s="33">
        <f t="shared" si="2"/>
        <v>5</v>
      </c>
    </row>
    <row r="26" spans="1:50" s="33" customFormat="1" ht="21.6" customHeight="1">
      <c r="A26" s="76" t="str">
        <f ca="1" t="shared" si="3"/>
        <v>NOR</v>
      </c>
      <c r="B26" s="77">
        <f ca="1" t="shared" si="3"/>
        <v>27</v>
      </c>
      <c r="C26" s="17">
        <v>3</v>
      </c>
      <c r="D26" s="108" t="str">
        <f ca="1" t="shared" si="4"/>
        <v>GAILLARD Alexandre</v>
      </c>
      <c r="E26" s="26" t="str">
        <f ca="1" t="shared" si="4"/>
        <v>1</v>
      </c>
      <c r="F26" s="26">
        <v>0</v>
      </c>
      <c r="G26" s="79">
        <v>0</v>
      </c>
      <c r="H26" s="79">
        <v>0</v>
      </c>
      <c r="I26" s="79">
        <v>0</v>
      </c>
      <c r="J26" s="79">
        <v>0</v>
      </c>
      <c r="K26" s="133">
        <v>10</v>
      </c>
      <c r="L26" s="81" t="s">
        <v>123</v>
      </c>
      <c r="M26" s="217">
        <f t="shared" si="5"/>
        <v>10</v>
      </c>
      <c r="N26" s="218"/>
      <c r="O26" s="82"/>
      <c r="P26" s="221">
        <f ca="1" t="shared" si="1"/>
        <v>10</v>
      </c>
      <c r="Q26" s="220"/>
      <c r="R26" s="45"/>
      <c r="S26" s="83"/>
      <c r="T26" s="84"/>
      <c r="U26" s="84"/>
      <c r="V26" s="84"/>
      <c r="W26" s="84"/>
      <c r="X26" s="85"/>
      <c r="Z26" s="83"/>
      <c r="AA26" s="84"/>
      <c r="AB26" s="84"/>
      <c r="AC26" s="84"/>
      <c r="AD26" s="84"/>
      <c r="AE26" s="85"/>
      <c r="AH26" s="32"/>
      <c r="AI26" s="32"/>
      <c r="AJ26" s="32"/>
      <c r="AK26" s="32"/>
      <c r="AL26" s="48"/>
      <c r="AM26" s="48"/>
      <c r="AN26" s="48"/>
      <c r="AO26" s="52"/>
      <c r="AQ26" s="33">
        <f t="shared" si="2"/>
        <v>5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ca="1" t="shared" si="3"/>
        <v>NOR</v>
      </c>
      <c r="B27" s="77">
        <f ca="1" t="shared" si="3"/>
        <v>61</v>
      </c>
      <c r="C27" s="17">
        <v>4</v>
      </c>
      <c r="D27" s="108" t="str">
        <f ca="1" t="shared" si="4"/>
        <v>VIRLOUVET Alexis</v>
      </c>
      <c r="E27" s="26" t="str">
        <f ca="1" t="shared" si="4"/>
        <v>1</v>
      </c>
      <c r="F27" s="26">
        <v>10</v>
      </c>
      <c r="G27" s="79">
        <v>0</v>
      </c>
      <c r="H27" s="79">
        <v>0</v>
      </c>
      <c r="I27" s="79">
        <v>0</v>
      </c>
      <c r="J27" s="79">
        <v>0</v>
      </c>
      <c r="K27" s="133">
        <v>10</v>
      </c>
      <c r="L27" s="81" t="s">
        <v>123</v>
      </c>
      <c r="M27" s="217">
        <f t="shared" si="5"/>
        <v>10</v>
      </c>
      <c r="N27" s="218"/>
      <c r="O27" s="82"/>
      <c r="P27" s="221">
        <f ca="1" t="shared" si="1"/>
        <v>20</v>
      </c>
      <c r="Q27" s="220"/>
      <c r="R27" s="45"/>
      <c r="S27" s="83"/>
      <c r="T27" s="84"/>
      <c r="U27" s="84"/>
      <c r="V27" s="84"/>
      <c r="W27" s="84"/>
      <c r="X27" s="85"/>
      <c r="Z27" s="83"/>
      <c r="AA27" s="84"/>
      <c r="AB27" s="84"/>
      <c r="AC27" s="84"/>
      <c r="AD27" s="84"/>
      <c r="AE27" s="85"/>
      <c r="AH27" s="32"/>
      <c r="AI27" s="32"/>
      <c r="AJ27" s="32"/>
      <c r="AK27" s="32"/>
      <c r="AL27" s="48"/>
      <c r="AM27" s="48"/>
      <c r="AN27" s="48"/>
      <c r="AO27" s="52"/>
      <c r="AQ27" s="33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ca="1" t="shared" si="3"/>
        <v>BRE</v>
      </c>
      <c r="B28" s="77">
        <f ca="1" t="shared" si="3"/>
        <v>35</v>
      </c>
      <c r="C28" s="17">
        <v>5</v>
      </c>
      <c r="D28" s="108" t="str">
        <f ca="1" t="shared" si="4"/>
        <v>VILLEPONTOUX Gwendal</v>
      </c>
      <c r="E28" s="26">
        <f ca="1" t="shared" si="4"/>
        <v>1</v>
      </c>
      <c r="F28" s="26">
        <v>0</v>
      </c>
      <c r="G28" s="79">
        <v>10</v>
      </c>
      <c r="H28" s="79">
        <v>10</v>
      </c>
      <c r="I28" s="79">
        <v>0</v>
      </c>
      <c r="J28" s="79">
        <v>10</v>
      </c>
      <c r="K28" s="133">
        <v>0</v>
      </c>
      <c r="L28" s="81" t="s">
        <v>123</v>
      </c>
      <c r="M28" s="217">
        <f t="shared" si="5"/>
        <v>30</v>
      </c>
      <c r="N28" s="218"/>
      <c r="O28" s="82"/>
      <c r="P28" s="221">
        <f ca="1" t="shared" si="1"/>
        <v>30</v>
      </c>
      <c r="Q28" s="220"/>
      <c r="R28" s="45"/>
      <c r="S28" s="83"/>
      <c r="T28" s="84"/>
      <c r="U28" s="84"/>
      <c r="V28" s="84"/>
      <c r="W28" s="84"/>
      <c r="X28" s="85"/>
      <c r="Z28" s="83"/>
      <c r="AA28" s="84"/>
      <c r="AB28" s="84"/>
      <c r="AC28" s="84"/>
      <c r="AD28" s="84"/>
      <c r="AE28" s="85"/>
      <c r="AH28" s="32"/>
      <c r="AI28" s="32"/>
      <c r="AJ28" s="32"/>
      <c r="AK28" s="32"/>
      <c r="AL28" s="48"/>
      <c r="AM28" s="48"/>
      <c r="AN28" s="48"/>
      <c r="AO28" s="52"/>
      <c r="AQ28" s="33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6" t="str">
        <f ca="1" t="shared" si="3"/>
        <v>PDL</v>
      </c>
      <c r="B29" s="77">
        <f ca="1" t="shared" si="3"/>
        <v>49</v>
      </c>
      <c r="C29" s="17">
        <v>6</v>
      </c>
      <c r="D29" s="108" t="str">
        <f ca="1" t="shared" si="4"/>
        <v>RIVIERE Hugo</v>
      </c>
      <c r="E29" s="26" t="str">
        <f ca="1" t="shared" si="4"/>
        <v>1</v>
      </c>
      <c r="F29" s="26">
        <v>30</v>
      </c>
      <c r="G29" s="79">
        <v>10</v>
      </c>
      <c r="H29" s="79">
        <v>10</v>
      </c>
      <c r="I29" s="79">
        <v>10</v>
      </c>
      <c r="J29" s="79">
        <v>0</v>
      </c>
      <c r="K29" s="133">
        <v>0</v>
      </c>
      <c r="L29" s="81" t="s">
        <v>123</v>
      </c>
      <c r="M29" s="217">
        <f t="shared" si="5"/>
        <v>30</v>
      </c>
      <c r="N29" s="218"/>
      <c r="O29" s="82"/>
      <c r="P29" s="221">
        <f ca="1" t="shared" si="1"/>
        <v>60</v>
      </c>
      <c r="Q29" s="220"/>
      <c r="R29" s="45"/>
      <c r="S29" s="83"/>
      <c r="T29" s="84"/>
      <c r="U29" s="84"/>
      <c r="V29" s="84"/>
      <c r="W29" s="84"/>
      <c r="X29" s="85"/>
      <c r="Z29" s="83"/>
      <c r="AA29" s="84"/>
      <c r="AB29" s="84"/>
      <c r="AC29" s="84"/>
      <c r="AD29" s="84"/>
      <c r="AE29" s="85"/>
      <c r="AH29" s="32"/>
      <c r="AI29" s="32"/>
      <c r="AJ29" s="32"/>
      <c r="AK29" s="32"/>
      <c r="AL29" s="48"/>
      <c r="AM29" s="48"/>
      <c r="AN29" s="48"/>
      <c r="AO29" s="52"/>
      <c r="AQ29" s="33">
        <f t="shared" si="2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 thickBot="1">
      <c r="A30" s="89" t="str">
        <f ca="1" t="shared" si="3"/>
        <v>PDL</v>
      </c>
      <c r="B30" s="90">
        <f ca="1" t="shared" si="3"/>
        <v>49</v>
      </c>
      <c r="C30" s="17">
        <v>7</v>
      </c>
      <c r="D30" s="108" t="str">
        <f ca="1" t="shared" si="4"/>
        <v>ROMPION Dorian</v>
      </c>
      <c r="E30" s="26" t="str">
        <f ca="1" t="shared" si="4"/>
        <v>1</v>
      </c>
      <c r="F30" s="26">
        <v>10</v>
      </c>
      <c r="G30" s="79">
        <v>10</v>
      </c>
      <c r="H30" s="79">
        <v>10</v>
      </c>
      <c r="I30" s="79">
        <v>10</v>
      </c>
      <c r="J30" s="79">
        <v>0</v>
      </c>
      <c r="K30" s="133">
        <v>0</v>
      </c>
      <c r="L30" s="81" t="s">
        <v>123</v>
      </c>
      <c r="M30" s="217">
        <f t="shared" si="5"/>
        <v>30</v>
      </c>
      <c r="N30" s="218"/>
      <c r="O30" s="82"/>
      <c r="P30" s="221">
        <f ca="1" t="shared" si="1"/>
        <v>40</v>
      </c>
      <c r="Q30" s="220"/>
      <c r="R30" s="45"/>
      <c r="S30" s="91"/>
      <c r="T30" s="92"/>
      <c r="U30" s="92"/>
      <c r="V30" s="92"/>
      <c r="W30" s="92"/>
      <c r="X30" s="93"/>
      <c r="Z30" s="91"/>
      <c r="AA30" s="92"/>
      <c r="AB30" s="92"/>
      <c r="AC30" s="92"/>
      <c r="AD30" s="92"/>
      <c r="AE30" s="93"/>
      <c r="AH30" s="32"/>
      <c r="AI30" s="32"/>
      <c r="AJ30" s="32"/>
      <c r="AK30" s="32"/>
      <c r="AL30" s="48"/>
      <c r="AM30" s="48"/>
      <c r="AN30" s="48"/>
      <c r="AO30" s="52"/>
      <c r="AQ30" s="33">
        <f t="shared" si="2"/>
        <v>5</v>
      </c>
      <c r="AR30" s="22"/>
      <c r="AT30" s="22"/>
      <c r="AU30" s="22"/>
      <c r="AV30" s="48"/>
      <c r="AW30" s="48"/>
      <c r="AX30" s="48"/>
    </row>
    <row r="31" spans="1:50" s="33" customFormat="1" ht="13.15" customHeight="1">
      <c r="A31" s="52"/>
      <c r="B31" s="52"/>
      <c r="C31" s="174" t="s">
        <v>126</v>
      </c>
      <c r="D31" s="174"/>
      <c r="E31" s="174"/>
      <c r="F31" s="174"/>
      <c r="G31" s="174"/>
      <c r="H31" s="174"/>
      <c r="I31" s="174"/>
      <c r="J31" s="174"/>
      <c r="K31" s="174"/>
      <c r="L31" s="174"/>
      <c r="M31" s="225" t="s">
        <v>127</v>
      </c>
      <c r="N31" s="225"/>
      <c r="O31" s="225"/>
      <c r="P31" s="225"/>
      <c r="Q31" s="225"/>
      <c r="R31" s="142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1"/>
      <c r="R32" s="87"/>
      <c r="S32" s="87"/>
      <c r="T32" s="87"/>
      <c r="U32" s="87"/>
      <c r="V32" s="87"/>
      <c r="W32" s="87"/>
      <c r="X32" s="87"/>
      <c r="Y32" s="87"/>
      <c r="Z32" s="48"/>
      <c r="AA32" s="143"/>
      <c r="AB32" s="143"/>
      <c r="AC32" s="144"/>
      <c r="AD32" s="142"/>
      <c r="AE32" s="142"/>
      <c r="AF32" s="48"/>
      <c r="AG32" s="48"/>
      <c r="AH32" s="48"/>
      <c r="AI32" s="48"/>
      <c r="AN32" s="88"/>
      <c r="AO32" s="88"/>
      <c r="AP32" s="88"/>
      <c r="AR32" s="48"/>
      <c r="AS32" s="48"/>
      <c r="AT32" s="145"/>
      <c r="AU32" s="22"/>
      <c r="AV32" s="22"/>
      <c r="AW32" s="22"/>
      <c r="AX32" s="22"/>
    </row>
    <row r="33" spans="1:50" s="33" customFormat="1" ht="21.6" customHeight="1">
      <c r="A33" s="52"/>
      <c r="B33" s="52"/>
      <c r="C33" s="141"/>
      <c r="D33" s="52"/>
      <c r="E33" s="52"/>
      <c r="F33" s="52"/>
      <c r="G33" s="52"/>
      <c r="H33" s="52"/>
      <c r="I33" s="52"/>
      <c r="J33" s="52"/>
      <c r="K33" s="52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48"/>
      <c r="AA33" s="143"/>
      <c r="AB33" s="143"/>
      <c r="AC33" s="144"/>
      <c r="AD33" s="142"/>
      <c r="AE33" s="142"/>
      <c r="AF33" s="48"/>
      <c r="AG33" s="48"/>
      <c r="AH33" s="48"/>
      <c r="AI33" s="48"/>
      <c r="AN33" s="88"/>
      <c r="AO33" s="88"/>
      <c r="AP33" s="88"/>
      <c r="AR33" s="48"/>
      <c r="AS33" s="48"/>
      <c r="AT33" s="145"/>
      <c r="AU33" s="22"/>
      <c r="AV33" s="32"/>
      <c r="AW33" s="22"/>
      <c r="AX33" s="22"/>
    </row>
    <row r="34" spans="1:50" s="33" customFormat="1" ht="21.6" customHeight="1" hidden="1">
      <c r="A34" s="37"/>
      <c r="B34" s="37"/>
      <c r="C34" s="37"/>
      <c r="D34" s="146"/>
      <c r="E34" s="146"/>
      <c r="F34" s="146"/>
      <c r="G34" s="146"/>
      <c r="H34" s="146"/>
      <c r="I34" s="146"/>
      <c r="J34" s="146"/>
      <c r="K34" s="146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  <c r="AR34" s="48"/>
      <c r="AS34" s="48"/>
      <c r="AT34" s="145"/>
      <c r="AU34" s="32"/>
      <c r="AV34" s="32"/>
      <c r="AW34" s="22"/>
      <c r="AX34" s="22"/>
    </row>
    <row r="35" spans="1:46" s="33" customFormat="1" ht="14.45" customHeight="1" hidden="1">
      <c r="A35" s="37"/>
      <c r="B35" s="37"/>
      <c r="C35" s="60">
        <f>COUNT(L35:AB35,S42:X42,Z42:AE42)</f>
        <v>0</v>
      </c>
      <c r="D35" s="60"/>
      <c r="G35" s="235" t="s">
        <v>128</v>
      </c>
      <c r="H35" s="236"/>
      <c r="I35" s="236"/>
      <c r="J35" s="236"/>
      <c r="K35" s="237"/>
      <c r="L35" s="148"/>
      <c r="M35" s="148"/>
      <c r="N35" s="148"/>
      <c r="O35" s="148"/>
      <c r="P35" s="148"/>
      <c r="Q35" s="148"/>
      <c r="R35" s="148"/>
      <c r="S35" s="96"/>
      <c r="T35" s="96"/>
      <c r="U35" s="148"/>
      <c r="V35" s="148"/>
      <c r="W35" s="148"/>
      <c r="X35" s="148"/>
      <c r="Y35" s="148"/>
      <c r="Z35" s="148"/>
      <c r="AA35" s="148"/>
      <c r="AB35" s="148"/>
      <c r="AC35" s="149"/>
      <c r="AD35" s="149"/>
      <c r="AE35" s="149"/>
      <c r="AF35" s="149"/>
      <c r="AG35" s="149"/>
      <c r="AH35" s="149"/>
      <c r="AI35" s="149"/>
      <c r="AJ35" s="149"/>
      <c r="AK35" s="97"/>
      <c r="AL35" s="41"/>
      <c r="AM35" s="41"/>
      <c r="AN35" s="41"/>
      <c r="AO35" s="41"/>
      <c r="AT35" s="117"/>
    </row>
    <row r="36" spans="1:46" s="33" customFormat="1" ht="14.45" customHeight="1" hidden="1">
      <c r="A36" s="37"/>
      <c r="B36" s="37"/>
      <c r="G36" s="238" t="s">
        <v>129</v>
      </c>
      <c r="H36" s="239"/>
      <c r="I36" s="239"/>
      <c r="J36" s="239"/>
      <c r="K36" s="240"/>
      <c r="L36" s="148"/>
      <c r="M36" s="148"/>
      <c r="N36" s="148"/>
      <c r="O36" s="148"/>
      <c r="P36" s="148"/>
      <c r="Q36" s="148"/>
      <c r="R36" s="148"/>
      <c r="S36" s="96"/>
      <c r="T36" s="96"/>
      <c r="U36" s="148"/>
      <c r="V36" s="148"/>
      <c r="W36" s="148"/>
      <c r="X36" s="148"/>
      <c r="Y36" s="148"/>
      <c r="Z36" s="148"/>
      <c r="AA36" s="148"/>
      <c r="AB36" s="148"/>
      <c r="AC36" s="149"/>
      <c r="AD36" s="149"/>
      <c r="AE36" s="149"/>
      <c r="AF36" s="149"/>
      <c r="AG36" s="149"/>
      <c r="AH36" s="149"/>
      <c r="AI36" s="149"/>
      <c r="AJ36" s="149"/>
      <c r="AK36" s="97"/>
      <c r="AL36" s="41"/>
      <c r="AM36" s="41"/>
      <c r="AN36" s="41"/>
      <c r="AO36" s="41"/>
      <c r="AT36" s="117"/>
    </row>
    <row r="37" spans="1:46" s="33" customFormat="1" ht="14.45" customHeight="1" hidden="1">
      <c r="A37" s="37"/>
      <c r="B37" s="37"/>
      <c r="C37" s="60"/>
      <c r="G37" s="238" t="s">
        <v>130</v>
      </c>
      <c r="H37" s="239"/>
      <c r="I37" s="239"/>
      <c r="J37" s="239"/>
      <c r="K37" s="240"/>
      <c r="L37" s="148"/>
      <c r="M37" s="148"/>
      <c r="N37" s="148"/>
      <c r="O37" s="148"/>
      <c r="P37" s="148"/>
      <c r="Q37" s="148"/>
      <c r="R37" s="148"/>
      <c r="S37" s="96"/>
      <c r="T37" s="96"/>
      <c r="U37" s="148"/>
      <c r="V37" s="148"/>
      <c r="W37" s="148"/>
      <c r="X37" s="148"/>
      <c r="Y37" s="148"/>
      <c r="Z37" s="148"/>
      <c r="AA37" s="148"/>
      <c r="AB37" s="148"/>
      <c r="AC37" s="149"/>
      <c r="AD37" s="149"/>
      <c r="AE37" s="149"/>
      <c r="AF37" s="149"/>
      <c r="AG37" s="149"/>
      <c r="AH37" s="149"/>
      <c r="AI37" s="149"/>
      <c r="AJ37" s="149"/>
      <c r="AK37" s="97"/>
      <c r="AL37" s="41"/>
      <c r="AM37" s="41"/>
      <c r="AN37" s="41"/>
      <c r="AO37" s="41"/>
      <c r="AT37" s="117"/>
    </row>
    <row r="38" spans="1:46" s="33" customFormat="1" ht="5.45" customHeight="1" hidden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6"/>
      <c r="AD38" s="6"/>
      <c r="AE38" s="6"/>
      <c r="AF38" s="6"/>
      <c r="AG38" s="6"/>
      <c r="AH38" s="6"/>
      <c r="AI38" s="6"/>
      <c r="AJ38" s="6"/>
      <c r="AK38" s="102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8" ht="15" hidden="1"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ht="5.45" customHeight="1" hidden="1"/>
    <row r="42" spans="4:31" ht="14.45" customHeight="1" hidden="1">
      <c r="D42" s="33"/>
      <c r="S42" s="150"/>
      <c r="T42" s="150"/>
      <c r="U42" s="150"/>
      <c r="V42" s="150"/>
      <c r="W42" s="150"/>
      <c r="X42" s="150"/>
      <c r="Y42" s="3"/>
      <c r="Z42" s="150"/>
      <c r="AA42" s="150"/>
      <c r="AB42" s="150"/>
      <c r="AC42" s="150"/>
      <c r="AD42" s="150"/>
      <c r="AE42" s="150"/>
    </row>
    <row r="43" spans="4:31" ht="15" hidden="1">
      <c r="D43" s="33"/>
      <c r="S43" s="105"/>
      <c r="T43" s="105"/>
      <c r="U43" s="105"/>
      <c r="V43" s="105"/>
      <c r="W43" s="105"/>
      <c r="X43" s="105"/>
      <c r="Z43" s="105"/>
      <c r="AA43" s="105"/>
      <c r="AB43" s="105"/>
      <c r="AC43" s="105"/>
      <c r="AD43" s="105"/>
      <c r="AE43" s="105"/>
    </row>
    <row r="44" spans="19:31" ht="15" hidden="1">
      <c r="S44" s="105"/>
      <c r="T44" s="105"/>
      <c r="U44" s="105"/>
      <c r="V44" s="105"/>
      <c r="W44" s="105"/>
      <c r="X44" s="105"/>
      <c r="Z44" s="105"/>
      <c r="AA44" s="105"/>
      <c r="AB44" s="105"/>
      <c r="AC44" s="105"/>
      <c r="AD44" s="105"/>
      <c r="AE44" s="105"/>
    </row>
    <row r="45" ht="4.9" customHeight="1" hidden="1"/>
    <row r="46" spans="19:31" ht="15" hidden="1">
      <c r="S46" s="105"/>
      <c r="T46" s="105"/>
      <c r="U46" s="105"/>
      <c r="V46" s="105"/>
      <c r="W46" s="105"/>
      <c r="X46" s="105"/>
      <c r="Z46" s="105"/>
      <c r="AA46" s="105"/>
      <c r="AB46" s="105"/>
      <c r="AC46" s="105"/>
      <c r="AD46" s="105"/>
      <c r="AE46" s="105"/>
    </row>
    <row r="47" spans="19:31" ht="15" hidden="1">
      <c r="S47" s="105"/>
      <c r="T47" s="105"/>
      <c r="U47" s="105"/>
      <c r="V47" s="105"/>
      <c r="W47" s="105"/>
      <c r="X47" s="105"/>
      <c r="Z47" s="105"/>
      <c r="AA47" s="105"/>
      <c r="AB47" s="105"/>
      <c r="AC47" s="105"/>
      <c r="AD47" s="105"/>
      <c r="AE47" s="105"/>
    </row>
    <row r="50" spans="12:28" ht="15">
      <c r="L50" t="s">
        <v>133</v>
      </c>
      <c r="M50" t="s">
        <v>151</v>
      </c>
      <c r="N50" t="s">
        <v>153</v>
      </c>
      <c r="O50" t="s">
        <v>131</v>
      </c>
      <c r="P50" t="s">
        <v>139</v>
      </c>
      <c r="Q50" t="s">
        <v>137</v>
      </c>
      <c r="R50" t="s">
        <v>142</v>
      </c>
      <c r="S50" t="s">
        <v>136</v>
      </c>
      <c r="T50" t="s">
        <v>161</v>
      </c>
      <c r="U50" t="s">
        <v>166</v>
      </c>
      <c r="V50" t="s">
        <v>148</v>
      </c>
      <c r="W50" t="s">
        <v>141</v>
      </c>
      <c r="X50" t="s">
        <v>197</v>
      </c>
      <c r="Y50" t="s">
        <v>238</v>
      </c>
      <c r="Z50" t="s">
        <v>196</v>
      </c>
      <c r="AA50" t="s">
        <v>146</v>
      </c>
      <c r="AB50" t="s">
        <v>150</v>
      </c>
    </row>
    <row r="51" spans="12:28" ht="15">
      <c r="L51" t="s">
        <v>156</v>
      </c>
      <c r="M51" t="s">
        <v>134</v>
      </c>
      <c r="N51" t="s">
        <v>135</v>
      </c>
      <c r="O51" t="s">
        <v>138</v>
      </c>
      <c r="P51" t="s">
        <v>140</v>
      </c>
      <c r="Q51" t="s">
        <v>159</v>
      </c>
      <c r="R51" t="s">
        <v>158</v>
      </c>
      <c r="S51" t="s">
        <v>144</v>
      </c>
      <c r="T51" t="s">
        <v>162</v>
      </c>
      <c r="U51" t="s">
        <v>164</v>
      </c>
      <c r="V51" t="s">
        <v>149</v>
      </c>
      <c r="W51" t="s">
        <v>145</v>
      </c>
      <c r="X51" t="s">
        <v>169</v>
      </c>
      <c r="Y51" t="s">
        <v>147</v>
      </c>
      <c r="Z51" t="s">
        <v>221</v>
      </c>
      <c r="AA51" t="s">
        <v>222</v>
      </c>
      <c r="AB51" t="s">
        <v>239</v>
      </c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C8">
      <pane ySplit="1" topLeftCell="A9" activePane="bottomLeft" state="frozen"/>
      <selection pane="topLeft" activeCell="G15" sqref="G15:K15"/>
      <selection pane="bottomLeft" activeCell="G15" sqref="G15:K15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12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240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4</v>
      </c>
      <c r="U2" s="9"/>
      <c r="V2" s="9"/>
      <c r="W2" s="5"/>
      <c r="X2" s="186" t="str">
        <f>IF(T2="","",T2)</f>
        <v>2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23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1" ht="19.15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4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9.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01" t="s">
        <v>15</v>
      </c>
      <c r="H8" s="202"/>
      <c r="I8" s="202"/>
      <c r="J8" s="202"/>
      <c r="K8" s="203"/>
      <c r="L8" s="106" t="s">
        <v>27</v>
      </c>
      <c r="M8" s="106" t="s">
        <v>24</v>
      </c>
      <c r="N8" s="106" t="s">
        <v>96</v>
      </c>
      <c r="O8" s="106" t="s">
        <v>89</v>
      </c>
      <c r="P8" s="106" t="s">
        <v>34</v>
      </c>
      <c r="Q8" s="106" t="s">
        <v>94</v>
      </c>
      <c r="R8" s="169" t="s">
        <v>23</v>
      </c>
      <c r="S8" s="106" t="s">
        <v>16</v>
      </c>
      <c r="T8" s="106" t="s">
        <v>95</v>
      </c>
      <c r="U8" s="106" t="s">
        <v>98</v>
      </c>
      <c r="V8" s="169" t="s">
        <v>93</v>
      </c>
      <c r="W8" s="106" t="s">
        <v>26</v>
      </c>
      <c r="X8" s="106" t="s">
        <v>97</v>
      </c>
      <c r="Y8" s="106" t="s">
        <v>29</v>
      </c>
      <c r="Z8" s="169" t="s">
        <v>18</v>
      </c>
      <c r="AA8" s="106" t="s">
        <v>31</v>
      </c>
      <c r="AB8" s="106" t="s">
        <v>106</v>
      </c>
      <c r="AE8" s="86"/>
      <c r="AF8" s="86"/>
      <c r="AG8" s="86"/>
      <c r="AH8" s="22"/>
      <c r="AI8" s="22"/>
      <c r="AJ8" s="22"/>
      <c r="AK8" s="22"/>
      <c r="AL8" s="22"/>
      <c r="AM8" s="22"/>
      <c r="AN8" s="22"/>
      <c r="AP8" s="25" t="s">
        <v>199</v>
      </c>
      <c r="AT8"/>
    </row>
    <row r="9" spans="1:43" s="33" customFormat="1" ht="19.15" customHeight="1">
      <c r="A9" s="153" t="s">
        <v>42</v>
      </c>
      <c r="B9" s="153">
        <v>49</v>
      </c>
      <c r="C9" s="27">
        <f aca="true" ca="1" t="shared" si="0" ref="C9:C15">OFFSET(C9,15,0)</f>
        <v>1</v>
      </c>
      <c r="D9" s="111" t="s">
        <v>241</v>
      </c>
      <c r="E9" s="26" t="s">
        <v>44</v>
      </c>
      <c r="F9" s="26">
        <v>87</v>
      </c>
      <c r="G9" s="228" t="s">
        <v>242</v>
      </c>
      <c r="H9" s="228"/>
      <c r="I9" s="228"/>
      <c r="J9" s="228"/>
      <c r="K9" s="228"/>
      <c r="L9" s="110"/>
      <c r="M9" s="110"/>
      <c r="N9" s="110"/>
      <c r="O9" s="109" t="s">
        <v>48</v>
      </c>
      <c r="P9" s="110"/>
      <c r="Q9" s="110"/>
      <c r="R9" s="110"/>
      <c r="S9" s="109" t="s">
        <v>50</v>
      </c>
      <c r="T9" s="110"/>
      <c r="U9" s="110"/>
      <c r="V9" s="110"/>
      <c r="W9" s="109" t="s">
        <v>50</v>
      </c>
      <c r="X9" s="110"/>
      <c r="Y9" s="110"/>
      <c r="Z9" s="110"/>
      <c r="AA9" s="109" t="s">
        <v>182</v>
      </c>
      <c r="AB9" s="110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201</v>
      </c>
      <c r="AQ9" s="37">
        <f>IF(E10="M",100,IF(E10=1,100,IF(E10="","",120)))</f>
        <v>120</v>
      </c>
    </row>
    <row r="10" spans="1:42" s="37" customFormat="1" ht="21.6" customHeight="1">
      <c r="A10" s="26" t="s">
        <v>42</v>
      </c>
      <c r="B10" s="26">
        <v>72</v>
      </c>
      <c r="C10" s="27">
        <f ca="1" t="shared" si="0"/>
        <v>2</v>
      </c>
      <c r="D10" s="111" t="s">
        <v>243</v>
      </c>
      <c r="E10" s="26" t="s">
        <v>44</v>
      </c>
      <c r="F10" s="26">
        <v>69</v>
      </c>
      <c r="G10" s="228" t="s">
        <v>213</v>
      </c>
      <c r="H10" s="228"/>
      <c r="I10" s="228"/>
      <c r="J10" s="228"/>
      <c r="K10" s="228"/>
      <c r="L10" s="109" t="s">
        <v>59</v>
      </c>
      <c r="M10" s="110"/>
      <c r="N10" s="110"/>
      <c r="O10" s="109" t="s">
        <v>59</v>
      </c>
      <c r="P10" s="110"/>
      <c r="Q10" s="110"/>
      <c r="R10" s="109"/>
      <c r="S10" s="110"/>
      <c r="T10" s="110"/>
      <c r="U10" s="110"/>
      <c r="V10" s="109"/>
      <c r="W10" s="110"/>
      <c r="X10" s="110"/>
      <c r="Y10" s="110"/>
      <c r="Z10" s="109"/>
      <c r="AA10" s="110"/>
      <c r="AB10" s="110"/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203</v>
      </c>
    </row>
    <row r="11" spans="1:42" s="33" customFormat="1" ht="21.6" customHeight="1">
      <c r="A11" s="26" t="s">
        <v>42</v>
      </c>
      <c r="B11" s="26">
        <v>44</v>
      </c>
      <c r="C11" s="27">
        <f ca="1" t="shared" si="0"/>
        <v>3</v>
      </c>
      <c r="D11" s="111" t="s">
        <v>244</v>
      </c>
      <c r="E11" s="26" t="s">
        <v>44</v>
      </c>
      <c r="F11" s="26">
        <v>70</v>
      </c>
      <c r="G11" s="228" t="s">
        <v>245</v>
      </c>
      <c r="H11" s="228"/>
      <c r="I11" s="228"/>
      <c r="J11" s="228"/>
      <c r="K11" s="228"/>
      <c r="L11" s="110"/>
      <c r="M11" s="109" t="s">
        <v>182</v>
      </c>
      <c r="N11" s="110"/>
      <c r="O11" s="110"/>
      <c r="P11" s="109" t="s">
        <v>59</v>
      </c>
      <c r="Q11" s="110"/>
      <c r="R11" s="110"/>
      <c r="S11" s="109" t="s">
        <v>58</v>
      </c>
      <c r="T11" s="110"/>
      <c r="U11" s="110"/>
      <c r="V11" s="109"/>
      <c r="W11" s="110"/>
      <c r="X11" s="110"/>
      <c r="Y11" s="109" t="s">
        <v>59</v>
      </c>
      <c r="Z11" s="110"/>
      <c r="AA11" s="110"/>
      <c r="AB11" s="110"/>
      <c r="AP11" s="36" t="s">
        <v>208</v>
      </c>
    </row>
    <row r="12" spans="1:42" s="33" customFormat="1" ht="21.6" customHeight="1">
      <c r="A12" s="26" t="s">
        <v>42</v>
      </c>
      <c r="B12" s="26">
        <v>49</v>
      </c>
      <c r="C12" s="27">
        <f ca="1" t="shared" si="0"/>
        <v>4</v>
      </c>
      <c r="D12" s="111" t="s">
        <v>246</v>
      </c>
      <c r="E12" s="26" t="s">
        <v>44</v>
      </c>
      <c r="F12" s="26">
        <v>72</v>
      </c>
      <c r="G12" s="228" t="s">
        <v>247</v>
      </c>
      <c r="H12" s="228"/>
      <c r="I12" s="228"/>
      <c r="J12" s="228"/>
      <c r="K12" s="228"/>
      <c r="L12" s="110"/>
      <c r="M12" s="110"/>
      <c r="N12" s="109" t="s">
        <v>70</v>
      </c>
      <c r="O12" s="110"/>
      <c r="P12" s="110"/>
      <c r="Q12" s="109" t="s">
        <v>59</v>
      </c>
      <c r="R12" s="110"/>
      <c r="S12" s="110"/>
      <c r="T12" s="109" t="s">
        <v>59</v>
      </c>
      <c r="U12" s="110"/>
      <c r="V12" s="110"/>
      <c r="W12" s="109" t="s">
        <v>59</v>
      </c>
      <c r="X12" s="110"/>
      <c r="Y12" s="110"/>
      <c r="Z12" s="109"/>
      <c r="AA12" s="110"/>
      <c r="AB12" s="110"/>
      <c r="AP12" s="36" t="s">
        <v>211</v>
      </c>
    </row>
    <row r="13" spans="1:42" s="33" customFormat="1" ht="21.6" customHeight="1">
      <c r="A13" s="26" t="s">
        <v>42</v>
      </c>
      <c r="B13" s="26">
        <v>49</v>
      </c>
      <c r="C13" s="27">
        <f ca="1" t="shared" si="0"/>
        <v>5</v>
      </c>
      <c r="D13" s="108" t="s">
        <v>248</v>
      </c>
      <c r="E13" s="26" t="s">
        <v>44</v>
      </c>
      <c r="F13" s="26">
        <v>73</v>
      </c>
      <c r="G13" s="228" t="s">
        <v>249</v>
      </c>
      <c r="H13" s="228"/>
      <c r="I13" s="228"/>
      <c r="J13" s="228"/>
      <c r="K13" s="228"/>
      <c r="L13" s="110"/>
      <c r="M13" s="109" t="s">
        <v>250</v>
      </c>
      <c r="N13" s="110"/>
      <c r="O13" s="110"/>
      <c r="P13" s="110"/>
      <c r="Q13" s="109" t="s">
        <v>50</v>
      </c>
      <c r="R13" s="110"/>
      <c r="S13" s="110"/>
      <c r="T13" s="110"/>
      <c r="U13" s="109" t="s">
        <v>50</v>
      </c>
      <c r="V13" s="110"/>
      <c r="W13" s="110"/>
      <c r="X13" s="109" t="s">
        <v>174</v>
      </c>
      <c r="Y13" s="110"/>
      <c r="Z13" s="110"/>
      <c r="AA13" s="109" t="s">
        <v>50</v>
      </c>
      <c r="AB13" s="110"/>
      <c r="AP13" s="36" t="s">
        <v>214</v>
      </c>
    </row>
    <row r="14" spans="1:42" s="33" customFormat="1" ht="21.6" customHeight="1">
      <c r="A14" s="26" t="s">
        <v>204</v>
      </c>
      <c r="B14" s="26">
        <v>79</v>
      </c>
      <c r="C14" s="27">
        <f ca="1" t="shared" si="0"/>
        <v>6</v>
      </c>
      <c r="D14" s="108" t="s">
        <v>251</v>
      </c>
      <c r="E14" s="26" t="s">
        <v>44</v>
      </c>
      <c r="F14" s="26">
        <v>75</v>
      </c>
      <c r="G14" s="228" t="s">
        <v>252</v>
      </c>
      <c r="H14" s="228"/>
      <c r="I14" s="228"/>
      <c r="J14" s="228"/>
      <c r="K14" s="228"/>
      <c r="L14" s="109" t="s">
        <v>207</v>
      </c>
      <c r="M14" s="110"/>
      <c r="N14" s="110"/>
      <c r="O14" s="110"/>
      <c r="P14" s="109" t="s">
        <v>174</v>
      </c>
      <c r="Q14" s="110"/>
      <c r="R14" s="110"/>
      <c r="S14" s="110"/>
      <c r="T14" s="109" t="s">
        <v>174</v>
      </c>
      <c r="U14" s="110"/>
      <c r="V14" s="110"/>
      <c r="W14" s="110"/>
      <c r="X14" s="109" t="s">
        <v>59</v>
      </c>
      <c r="Y14" s="110"/>
      <c r="Z14" s="110"/>
      <c r="AA14" s="110"/>
      <c r="AB14" s="109" t="s">
        <v>59</v>
      </c>
      <c r="AP14" s="36" t="s">
        <v>217</v>
      </c>
    </row>
    <row r="15" spans="1:42" s="33" customFormat="1" ht="21.6" customHeight="1">
      <c r="A15" s="26" t="s">
        <v>42</v>
      </c>
      <c r="B15" s="26">
        <v>44</v>
      </c>
      <c r="C15" s="27">
        <f ca="1" t="shared" si="0"/>
        <v>7</v>
      </c>
      <c r="D15" s="111" t="s">
        <v>253</v>
      </c>
      <c r="E15" s="26" t="s">
        <v>44</v>
      </c>
      <c r="F15" s="26">
        <v>77</v>
      </c>
      <c r="G15" s="228" t="s">
        <v>254</v>
      </c>
      <c r="H15" s="228"/>
      <c r="I15" s="228"/>
      <c r="J15" s="228"/>
      <c r="K15" s="228"/>
      <c r="L15" s="110"/>
      <c r="M15" s="110"/>
      <c r="N15" s="109" t="s">
        <v>255</v>
      </c>
      <c r="O15" s="110"/>
      <c r="P15" s="110"/>
      <c r="Q15" s="110"/>
      <c r="R15" s="109"/>
      <c r="S15" s="110"/>
      <c r="T15" s="110"/>
      <c r="U15" s="109" t="s">
        <v>59</v>
      </c>
      <c r="V15" s="110"/>
      <c r="W15" s="110"/>
      <c r="X15" s="110"/>
      <c r="Y15" s="109" t="s">
        <v>50</v>
      </c>
      <c r="Z15" s="110"/>
      <c r="AA15" s="110"/>
      <c r="AB15" s="109" t="s">
        <v>50</v>
      </c>
      <c r="AP15" s="36" t="s">
        <v>219</v>
      </c>
    </row>
    <row r="16" spans="1:42" s="159" customFormat="1" ht="21.6" customHeight="1" hidden="1">
      <c r="A16" s="154"/>
      <c r="B16" s="154"/>
      <c r="C16" s="155"/>
      <c r="D16" s="156"/>
      <c r="E16" s="154"/>
      <c r="F16" s="154"/>
      <c r="G16" s="241"/>
      <c r="H16" s="241"/>
      <c r="I16" s="241"/>
      <c r="J16" s="241"/>
      <c r="K16" s="241"/>
      <c r="L16" s="157"/>
      <c r="M16" s="157"/>
      <c r="N16" s="157"/>
      <c r="O16" s="158"/>
      <c r="P16" s="157"/>
      <c r="Q16" s="157"/>
      <c r="R16" s="158"/>
      <c r="S16" s="157"/>
      <c r="T16" s="157"/>
      <c r="U16" s="157"/>
      <c r="V16" s="157"/>
      <c r="W16" s="157"/>
      <c r="X16" s="158"/>
      <c r="Y16" s="157"/>
      <c r="Z16" s="158"/>
      <c r="AA16" s="157"/>
      <c r="AB16" s="157"/>
      <c r="AP16" s="160"/>
    </row>
    <row r="17" spans="1:50" s="159" customFormat="1" ht="21.6" customHeight="1" hidden="1">
      <c r="A17" s="161"/>
      <c r="B17" s="161"/>
      <c r="C17" s="162"/>
      <c r="D17" s="163"/>
      <c r="E17" s="163"/>
      <c r="F17" s="163"/>
      <c r="G17" s="163"/>
      <c r="H17" s="163"/>
      <c r="I17" s="163"/>
      <c r="J17" s="163"/>
      <c r="K17" s="163"/>
      <c r="L17" s="164"/>
      <c r="M17" s="164"/>
      <c r="N17" s="164"/>
      <c r="O17" s="165"/>
      <c r="P17" s="164"/>
      <c r="Q17" s="164"/>
      <c r="R17" s="164"/>
      <c r="S17" s="164"/>
      <c r="T17" s="164"/>
      <c r="U17" s="165"/>
      <c r="V17" s="164"/>
      <c r="W17" s="164"/>
      <c r="X17" s="165"/>
      <c r="Y17" s="164"/>
      <c r="Z17" s="116"/>
      <c r="AA17" s="116"/>
      <c r="AB17" s="116"/>
      <c r="AC17" s="116"/>
      <c r="AD17" s="116"/>
      <c r="AO17" s="166"/>
      <c r="AP17" s="166"/>
      <c r="AT17" s="167"/>
      <c r="AU17" s="62"/>
      <c r="AV17" s="62"/>
      <c r="AW17" s="62"/>
      <c r="AX17" s="62"/>
    </row>
    <row r="18" spans="1:50" s="159" customFormat="1" ht="21.6" customHeight="1" hidden="1">
      <c r="A18" s="161"/>
      <c r="B18" s="161"/>
      <c r="C18" s="162"/>
      <c r="D18" s="163"/>
      <c r="E18" s="163"/>
      <c r="F18" s="163"/>
      <c r="G18" s="163"/>
      <c r="H18" s="163"/>
      <c r="I18" s="163"/>
      <c r="J18" s="163"/>
      <c r="K18" s="163"/>
      <c r="L18" s="164"/>
      <c r="M18" s="164"/>
      <c r="N18" s="164"/>
      <c r="O18" s="165"/>
      <c r="P18" s="164"/>
      <c r="Q18" s="164"/>
      <c r="R18" s="164"/>
      <c r="S18" s="164"/>
      <c r="T18" s="164"/>
      <c r="U18" s="165"/>
      <c r="V18" s="164"/>
      <c r="W18" s="164"/>
      <c r="X18" s="165"/>
      <c r="Y18" s="164"/>
      <c r="Z18" s="168"/>
      <c r="AA18" s="168"/>
      <c r="AB18" s="168"/>
      <c r="AC18" s="168"/>
      <c r="AD18" s="168"/>
      <c r="AO18" s="166"/>
      <c r="AP18" s="166"/>
      <c r="AT18" s="167"/>
      <c r="AU18" s="62"/>
      <c r="AV18" s="62"/>
      <c r="AW18" s="62"/>
      <c r="AX18" s="62"/>
    </row>
    <row r="19" spans="1:50" s="33" customFormat="1" ht="21.6" customHeight="1" thickBot="1">
      <c r="A19" s="52"/>
      <c r="B19" s="52"/>
      <c r="C19" s="47"/>
      <c r="Q19" s="40"/>
      <c r="R19" s="40"/>
      <c r="S19" s="40"/>
      <c r="T19" s="40"/>
      <c r="U19" s="40"/>
      <c r="V19" s="40"/>
      <c r="W19" s="40"/>
      <c r="X19" s="40"/>
      <c r="Y19" s="40"/>
      <c r="Z19" s="200" t="s">
        <v>87</v>
      </c>
      <c r="AA19" s="200"/>
      <c r="AB19" s="200"/>
      <c r="AC19" s="200"/>
      <c r="AD19" s="200"/>
      <c r="AE19" s="20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17"/>
      <c r="AU19" s="41"/>
      <c r="AV19" s="45"/>
      <c r="AW19" s="45"/>
      <c r="AX19" s="45"/>
    </row>
    <row r="20" spans="1:48" s="33" customFormat="1" ht="21.6" customHeight="1" thickBot="1">
      <c r="A20" s="52"/>
      <c r="D20" s="242" t="s">
        <v>88</v>
      </c>
      <c r="E20" s="243"/>
      <c r="F20" s="244"/>
      <c r="G20" s="107" t="s">
        <v>21</v>
      </c>
      <c r="H20" s="169" t="s">
        <v>35</v>
      </c>
      <c r="I20" s="107" t="s">
        <v>36</v>
      </c>
      <c r="J20" s="169" t="s">
        <v>102</v>
      </c>
      <c r="K20" s="86"/>
      <c r="L20" s="86"/>
      <c r="M20" s="86"/>
      <c r="N20" s="86"/>
      <c r="Q20" s="40"/>
      <c r="R20" s="40"/>
      <c r="S20" s="40"/>
      <c r="T20" s="40"/>
      <c r="U20" s="40"/>
      <c r="V20" s="40"/>
      <c r="W20" s="40"/>
      <c r="X20" s="40"/>
      <c r="Y20" s="40"/>
      <c r="Z20" s="211" t="s">
        <v>99</v>
      </c>
      <c r="AA20" s="212"/>
      <c r="AB20" s="212"/>
      <c r="AC20" s="212"/>
      <c r="AD20" s="212"/>
      <c r="AE20" s="213"/>
      <c r="AH20" s="41"/>
      <c r="AI20" s="54"/>
      <c r="AJ20" s="54"/>
      <c r="AK20" s="54"/>
      <c r="AL20" s="54"/>
      <c r="AM20" s="41"/>
      <c r="AN20" s="41"/>
      <c r="AQ20" s="32"/>
      <c r="AR20" s="32"/>
      <c r="AS20" s="32"/>
      <c r="AT20" s="123"/>
      <c r="AU20" s="45"/>
      <c r="AV20" s="45"/>
    </row>
    <row r="21" spans="1:47" s="33" customFormat="1" ht="21.6" customHeight="1" thickBot="1">
      <c r="A21" s="52"/>
      <c r="B21" s="52"/>
      <c r="V21" s="86"/>
      <c r="W21" s="86"/>
      <c r="X21" s="86"/>
      <c r="Y21" s="86"/>
      <c r="Z21" s="55"/>
      <c r="AA21" s="56"/>
      <c r="AB21" s="56"/>
      <c r="AC21" s="56"/>
      <c r="AD21" s="56"/>
      <c r="AE21" s="57"/>
      <c r="AH21" s="22"/>
      <c r="AI21" s="22"/>
      <c r="AJ21" s="22"/>
      <c r="AK21" s="22"/>
      <c r="AL21" s="48"/>
      <c r="AM21" s="48"/>
      <c r="AN21" s="48"/>
      <c r="AP21" s="59" t="s">
        <v>220</v>
      </c>
      <c r="AU21" s="41"/>
    </row>
    <row r="22" spans="1:4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1" t="s">
        <v>111</v>
      </c>
      <c r="T22" s="212"/>
      <c r="U22" s="212"/>
      <c r="V22" s="212"/>
      <c r="W22" s="212"/>
      <c r="X22" s="213"/>
      <c r="Z22" s="214" t="s">
        <v>112</v>
      </c>
      <c r="AA22" s="215"/>
      <c r="AB22" s="215"/>
      <c r="AC22" s="215"/>
      <c r="AD22" s="215"/>
      <c r="AE22" s="216"/>
      <c r="AH22" s="63"/>
      <c r="AI22" s="63"/>
      <c r="AJ22" s="63"/>
      <c r="AK22" s="63"/>
      <c r="AL22" s="63"/>
      <c r="AM22" s="63"/>
      <c r="AN22" s="63"/>
    </row>
    <row r="23" spans="1:41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128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176"/>
      <c r="T23" s="170"/>
      <c r="U23" s="170"/>
      <c r="V23" s="170"/>
      <c r="W23" s="170"/>
      <c r="X23" s="171"/>
      <c r="Z23" s="172"/>
      <c r="AA23" s="66"/>
      <c r="AB23" s="66"/>
      <c r="AC23" s="66"/>
      <c r="AD23" s="66"/>
      <c r="AE23" s="173"/>
      <c r="AH23" s="22"/>
      <c r="AI23" s="22"/>
      <c r="AJ23" s="22"/>
      <c r="AK23" s="22"/>
      <c r="AL23" s="48"/>
      <c r="AM23" s="48"/>
      <c r="AN23" s="48"/>
      <c r="AO23" s="75"/>
    </row>
    <row r="24" spans="1:43" s="33" customFormat="1" ht="24" customHeight="1">
      <c r="A24" s="76" t="str">
        <f ca="1">OFFSET(A24,-15,0)</f>
        <v>PDL</v>
      </c>
      <c r="B24" s="77">
        <f ca="1">OFFSET(B24,-15,0)</f>
        <v>49</v>
      </c>
      <c r="C24" s="17">
        <v>1</v>
      </c>
      <c r="D24" s="111" t="str">
        <f ca="1">OFFSET(D24,-15,0)</f>
        <v>CAILLOU Quentin</v>
      </c>
      <c r="E24" s="26" t="str">
        <f ca="1">OFFSET(E24,-15,0)</f>
        <v>1</v>
      </c>
      <c r="F24" s="26">
        <v>0</v>
      </c>
      <c r="G24" s="79">
        <v>10</v>
      </c>
      <c r="H24" s="79">
        <v>10</v>
      </c>
      <c r="I24" s="79">
        <v>10</v>
      </c>
      <c r="J24" s="79">
        <v>0</v>
      </c>
      <c r="K24" s="133" t="str">
        <f>IF(L24&lt;&gt;"","-","")</f>
        <v/>
      </c>
      <c r="L24" s="81"/>
      <c r="M24" s="217">
        <f>SUM(G24:K24)</f>
        <v>30</v>
      </c>
      <c r="N24" s="218"/>
      <c r="O24" s="82"/>
      <c r="P24" s="221">
        <f aca="true" ca="1" t="shared" si="1" ref="P24:P30">SUM(OFFSET(P24,0,-10),OFFSET(P24,0,-3))</f>
        <v>30</v>
      </c>
      <c r="Q24" s="220"/>
      <c r="R24" s="45"/>
      <c r="S24" s="83"/>
      <c r="T24" s="84"/>
      <c r="U24" s="84"/>
      <c r="V24" s="84"/>
      <c r="W24" s="84"/>
      <c r="X24" s="85"/>
      <c r="Z24" s="83"/>
      <c r="AA24" s="84"/>
      <c r="AB24" s="84"/>
      <c r="AC24" s="84"/>
      <c r="AD24" s="84"/>
      <c r="AE24" s="85"/>
      <c r="AH24" s="32"/>
      <c r="AI24" s="32"/>
      <c r="AJ24" s="32"/>
      <c r="AK24" s="32"/>
      <c r="AL24" s="48"/>
      <c r="AM24" s="48"/>
      <c r="AN24" s="48"/>
      <c r="AO24" s="52"/>
      <c r="AQ24" s="33">
        <f aca="true" t="shared" si="2" ref="AQ24:AQ30">COUNT(G24:K24)</f>
        <v>4</v>
      </c>
    </row>
    <row r="25" spans="1:43" s="33" customFormat="1" ht="21.6" customHeight="1">
      <c r="A25" s="76" t="str">
        <f aca="true" ca="1" t="shared" si="3" ref="A25:B30">OFFSET(A25,-15,0)</f>
        <v>PDL</v>
      </c>
      <c r="B25" s="77">
        <f ca="1" t="shared" si="3"/>
        <v>72</v>
      </c>
      <c r="C25" s="17">
        <v>2</v>
      </c>
      <c r="D25" s="111" t="str">
        <f aca="true" ca="1" t="shared" si="4" ref="D25:E30">OFFSET(D25,-15,0)</f>
        <v>RENOT Adrien</v>
      </c>
      <c r="E25" s="26" t="str">
        <f ca="1" t="shared" si="4"/>
        <v>1</v>
      </c>
      <c r="F25" s="26">
        <v>90</v>
      </c>
      <c r="G25" s="79">
        <v>0</v>
      </c>
      <c r="H25" s="79">
        <v>0</v>
      </c>
      <c r="I25" s="79" t="str">
        <f>IF(L25&lt;&gt;"","-","")</f>
        <v/>
      </c>
      <c r="J25" s="79" t="str">
        <f>IF(L25&lt;&gt;"","-","")</f>
        <v/>
      </c>
      <c r="K25" s="133" t="str">
        <f aca="true" t="shared" si="5" ref="K25:K30">IF(L25&lt;&gt;"","-","")</f>
        <v/>
      </c>
      <c r="L25" s="81"/>
      <c r="M25" s="217">
        <f aca="true" t="shared" si="6" ref="M25:M30">SUM(G25:K25)</f>
        <v>0</v>
      </c>
      <c r="N25" s="218"/>
      <c r="O25" s="82"/>
      <c r="P25" s="221">
        <f ca="1" t="shared" si="1"/>
        <v>90</v>
      </c>
      <c r="Q25" s="220"/>
      <c r="R25" s="45"/>
      <c r="S25" s="83"/>
      <c r="T25" s="84"/>
      <c r="U25" s="84"/>
      <c r="V25" s="84"/>
      <c r="W25" s="84"/>
      <c r="X25" s="85"/>
      <c r="Z25" s="83"/>
      <c r="AA25" s="84"/>
      <c r="AB25" s="84"/>
      <c r="AC25" s="84"/>
      <c r="AD25" s="84"/>
      <c r="AE25" s="85"/>
      <c r="AH25" s="32"/>
      <c r="AI25" s="32"/>
      <c r="AJ25" s="32"/>
      <c r="AK25" s="32"/>
      <c r="AL25" s="48"/>
      <c r="AM25" s="48"/>
      <c r="AN25" s="48"/>
      <c r="AO25" s="52"/>
      <c r="AQ25" s="33">
        <f t="shared" si="2"/>
        <v>2</v>
      </c>
    </row>
    <row r="26" spans="1:50" s="33" customFormat="1" ht="21.6" customHeight="1">
      <c r="A26" s="76" t="str">
        <f ca="1" t="shared" si="3"/>
        <v>PDL</v>
      </c>
      <c r="B26" s="77">
        <f ca="1" t="shared" si="3"/>
        <v>44</v>
      </c>
      <c r="C26" s="17">
        <v>3</v>
      </c>
      <c r="D26" s="111" t="str">
        <f ca="1" t="shared" si="4"/>
        <v>LAIDET Virgil</v>
      </c>
      <c r="E26" s="26" t="str">
        <f ca="1" t="shared" si="4"/>
        <v>1</v>
      </c>
      <c r="F26" s="26">
        <v>87</v>
      </c>
      <c r="G26" s="79">
        <v>0</v>
      </c>
      <c r="H26" s="79">
        <v>0</v>
      </c>
      <c r="I26" s="79">
        <v>0</v>
      </c>
      <c r="J26" s="79">
        <v>0</v>
      </c>
      <c r="K26" s="133" t="str">
        <f t="shared" si="5"/>
        <v/>
      </c>
      <c r="L26" s="81"/>
      <c r="M26" s="217">
        <f t="shared" si="6"/>
        <v>0</v>
      </c>
      <c r="N26" s="218"/>
      <c r="O26" s="82"/>
      <c r="P26" s="221">
        <f ca="1" t="shared" si="1"/>
        <v>87</v>
      </c>
      <c r="Q26" s="220"/>
      <c r="R26" s="45"/>
      <c r="S26" s="83"/>
      <c r="T26" s="84"/>
      <c r="U26" s="84"/>
      <c r="V26" s="84"/>
      <c r="W26" s="84"/>
      <c r="X26" s="85"/>
      <c r="Z26" s="83"/>
      <c r="AA26" s="84"/>
      <c r="AB26" s="84"/>
      <c r="AC26" s="84"/>
      <c r="AD26" s="84"/>
      <c r="AE26" s="85"/>
      <c r="AH26" s="32"/>
      <c r="AI26" s="32"/>
      <c r="AJ26" s="32"/>
      <c r="AK26" s="32"/>
      <c r="AL26" s="48"/>
      <c r="AM26" s="48"/>
      <c r="AN26" s="48"/>
      <c r="AO26" s="52"/>
      <c r="AQ26" s="33">
        <f t="shared" si="2"/>
        <v>4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ca="1" t="shared" si="3"/>
        <v>PDL</v>
      </c>
      <c r="B27" s="77">
        <f ca="1" t="shared" si="3"/>
        <v>49</v>
      </c>
      <c r="C27" s="17">
        <v>4</v>
      </c>
      <c r="D27" s="111" t="str">
        <f ca="1" t="shared" si="4"/>
        <v>MACE Aleph</v>
      </c>
      <c r="E27" s="26" t="str">
        <f ca="1" t="shared" si="4"/>
        <v>1</v>
      </c>
      <c r="F27" s="26">
        <v>0</v>
      </c>
      <c r="G27" s="79">
        <v>0</v>
      </c>
      <c r="H27" s="79">
        <v>0</v>
      </c>
      <c r="I27" s="79">
        <v>0</v>
      </c>
      <c r="J27" s="79">
        <v>0</v>
      </c>
      <c r="K27" s="133" t="str">
        <f t="shared" si="5"/>
        <v/>
      </c>
      <c r="L27" s="81"/>
      <c r="M27" s="217">
        <f t="shared" si="6"/>
        <v>0</v>
      </c>
      <c r="N27" s="218"/>
      <c r="O27" s="82"/>
      <c r="P27" s="221">
        <f ca="1" t="shared" si="1"/>
        <v>0</v>
      </c>
      <c r="Q27" s="220"/>
      <c r="R27" s="45"/>
      <c r="S27" s="83"/>
      <c r="T27" s="84"/>
      <c r="U27" s="84"/>
      <c r="V27" s="84"/>
      <c r="W27" s="84"/>
      <c r="X27" s="85"/>
      <c r="Z27" s="83"/>
      <c r="AA27" s="84"/>
      <c r="AB27" s="84"/>
      <c r="AC27" s="84"/>
      <c r="AD27" s="84"/>
      <c r="AE27" s="85"/>
      <c r="AH27" s="32"/>
      <c r="AI27" s="32"/>
      <c r="AJ27" s="32"/>
      <c r="AK27" s="32"/>
      <c r="AL27" s="48"/>
      <c r="AM27" s="48"/>
      <c r="AN27" s="48"/>
      <c r="AO27" s="52"/>
      <c r="AQ27" s="33">
        <f t="shared" si="2"/>
        <v>4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ca="1" t="shared" si="3"/>
        <v>PDL</v>
      </c>
      <c r="B28" s="77">
        <f ca="1" t="shared" si="3"/>
        <v>49</v>
      </c>
      <c r="C28" s="17">
        <v>5</v>
      </c>
      <c r="D28" s="108" t="str">
        <f ca="1" t="shared" si="4"/>
        <v>REINBOLT Nicolas</v>
      </c>
      <c r="E28" s="26" t="str">
        <f ca="1" t="shared" si="4"/>
        <v>1</v>
      </c>
      <c r="F28" s="26">
        <v>0</v>
      </c>
      <c r="G28" s="79">
        <v>10</v>
      </c>
      <c r="H28" s="79">
        <v>10</v>
      </c>
      <c r="I28" s="79">
        <v>10</v>
      </c>
      <c r="J28" s="79">
        <v>10</v>
      </c>
      <c r="K28" s="133">
        <v>10</v>
      </c>
      <c r="L28" s="81" t="s">
        <v>123</v>
      </c>
      <c r="M28" s="217">
        <f t="shared" si="6"/>
        <v>50</v>
      </c>
      <c r="N28" s="218"/>
      <c r="O28" s="82"/>
      <c r="P28" s="221">
        <f ca="1" t="shared" si="1"/>
        <v>50</v>
      </c>
      <c r="Q28" s="220"/>
      <c r="R28" s="45"/>
      <c r="S28" s="83"/>
      <c r="T28" s="84"/>
      <c r="U28" s="84"/>
      <c r="V28" s="84"/>
      <c r="W28" s="84"/>
      <c r="X28" s="85"/>
      <c r="Z28" s="83"/>
      <c r="AA28" s="84"/>
      <c r="AB28" s="84"/>
      <c r="AC28" s="84"/>
      <c r="AD28" s="84"/>
      <c r="AE28" s="85"/>
      <c r="AH28" s="32"/>
      <c r="AI28" s="32"/>
      <c r="AJ28" s="32"/>
      <c r="AK28" s="32"/>
      <c r="AL28" s="48"/>
      <c r="AM28" s="48"/>
      <c r="AN28" s="48"/>
      <c r="AO28" s="52"/>
      <c r="AQ28" s="33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6" t="str">
        <f ca="1" t="shared" si="3"/>
        <v>PC</v>
      </c>
      <c r="B29" s="77">
        <f ca="1" t="shared" si="3"/>
        <v>79</v>
      </c>
      <c r="C29" s="17">
        <v>6</v>
      </c>
      <c r="D29" s="108" t="str">
        <f ca="1" t="shared" si="4"/>
        <v>STREZLEC Etienne</v>
      </c>
      <c r="E29" s="26" t="str">
        <f ca="1" t="shared" si="4"/>
        <v>1</v>
      </c>
      <c r="F29" s="26">
        <v>0</v>
      </c>
      <c r="G29" s="79">
        <v>10</v>
      </c>
      <c r="H29" s="79">
        <v>10</v>
      </c>
      <c r="I29" s="79">
        <v>10</v>
      </c>
      <c r="J29" s="79">
        <v>0</v>
      </c>
      <c r="K29" s="133">
        <v>0</v>
      </c>
      <c r="L29" s="81" t="s">
        <v>123</v>
      </c>
      <c r="M29" s="217">
        <f t="shared" si="6"/>
        <v>30</v>
      </c>
      <c r="N29" s="218"/>
      <c r="O29" s="82"/>
      <c r="P29" s="221">
        <f ca="1" t="shared" si="1"/>
        <v>30</v>
      </c>
      <c r="Q29" s="220"/>
      <c r="R29" s="45"/>
      <c r="S29" s="83"/>
      <c r="T29" s="84"/>
      <c r="U29" s="84"/>
      <c r="V29" s="84"/>
      <c r="W29" s="84"/>
      <c r="X29" s="85"/>
      <c r="Z29" s="83"/>
      <c r="AA29" s="84"/>
      <c r="AB29" s="84"/>
      <c r="AC29" s="84"/>
      <c r="AD29" s="84"/>
      <c r="AE29" s="85"/>
      <c r="AH29" s="32"/>
      <c r="AI29" s="32"/>
      <c r="AJ29" s="32"/>
      <c r="AK29" s="32"/>
      <c r="AL29" s="48"/>
      <c r="AM29" s="48"/>
      <c r="AN29" s="48"/>
      <c r="AO29" s="52"/>
      <c r="AQ29" s="33">
        <f t="shared" si="2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 thickBot="1">
      <c r="A30" s="89" t="str">
        <f ca="1" t="shared" si="3"/>
        <v>PDL</v>
      </c>
      <c r="B30" s="90">
        <f ca="1" t="shared" si="3"/>
        <v>44</v>
      </c>
      <c r="C30" s="17">
        <v>7</v>
      </c>
      <c r="D30" s="111" t="str">
        <f ca="1" t="shared" si="4"/>
        <v>RINEAU Julien</v>
      </c>
      <c r="E30" s="26" t="str">
        <f ca="1" t="shared" si="4"/>
        <v>1</v>
      </c>
      <c r="F30" s="26">
        <v>10</v>
      </c>
      <c r="G30" s="79">
        <v>10</v>
      </c>
      <c r="H30" s="79">
        <v>0</v>
      </c>
      <c r="I30" s="79">
        <v>10</v>
      </c>
      <c r="J30" s="79">
        <v>10</v>
      </c>
      <c r="K30" s="133" t="str">
        <f t="shared" si="5"/>
        <v/>
      </c>
      <c r="L30" s="81"/>
      <c r="M30" s="217">
        <f t="shared" si="6"/>
        <v>30</v>
      </c>
      <c r="N30" s="218"/>
      <c r="O30" s="82"/>
      <c r="P30" s="221">
        <f ca="1" t="shared" si="1"/>
        <v>40</v>
      </c>
      <c r="Q30" s="220"/>
      <c r="R30" s="45"/>
      <c r="S30" s="91"/>
      <c r="T30" s="92"/>
      <c r="U30" s="92"/>
      <c r="V30" s="92"/>
      <c r="W30" s="92"/>
      <c r="X30" s="93"/>
      <c r="Z30" s="91"/>
      <c r="AA30" s="92"/>
      <c r="AB30" s="92"/>
      <c r="AC30" s="92"/>
      <c r="AD30" s="92"/>
      <c r="AE30" s="93"/>
      <c r="AH30" s="32"/>
      <c r="AI30" s="32"/>
      <c r="AJ30" s="32"/>
      <c r="AK30" s="32"/>
      <c r="AL30" s="48"/>
      <c r="AM30" s="48"/>
      <c r="AN30" s="48"/>
      <c r="AO30" s="52"/>
      <c r="AQ30" s="33">
        <f t="shared" si="2"/>
        <v>4</v>
      </c>
      <c r="AR30" s="22"/>
      <c r="AT30" s="22"/>
      <c r="AU30" s="22"/>
      <c r="AV30" s="48"/>
      <c r="AW30" s="48"/>
      <c r="AX30" s="48"/>
    </row>
    <row r="31" spans="1:50" s="33" customFormat="1" ht="13.15" customHeight="1">
      <c r="A31" s="52"/>
      <c r="B31" s="52"/>
      <c r="C31" s="174" t="s">
        <v>126</v>
      </c>
      <c r="D31" s="174"/>
      <c r="E31" s="174"/>
      <c r="F31" s="174"/>
      <c r="G31" s="174"/>
      <c r="H31" s="174"/>
      <c r="I31" s="174"/>
      <c r="J31" s="174"/>
      <c r="K31" s="174"/>
      <c r="L31" s="174"/>
      <c r="M31" s="225" t="s">
        <v>127</v>
      </c>
      <c r="N31" s="225"/>
      <c r="O31" s="225"/>
      <c r="P31" s="225"/>
      <c r="Q31" s="225"/>
      <c r="R31" s="142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1"/>
      <c r="R32" s="87"/>
      <c r="S32" s="87"/>
      <c r="T32" s="87"/>
      <c r="U32" s="87"/>
      <c r="V32" s="87"/>
      <c r="W32" s="87"/>
      <c r="X32" s="87"/>
      <c r="Y32" s="87"/>
      <c r="Z32" s="48"/>
      <c r="AA32" s="143"/>
      <c r="AB32" s="143"/>
      <c r="AC32" s="144"/>
      <c r="AD32" s="142"/>
      <c r="AE32" s="142"/>
      <c r="AF32" s="48"/>
      <c r="AG32" s="48"/>
      <c r="AH32" s="48"/>
      <c r="AI32" s="48"/>
      <c r="AN32" s="88"/>
      <c r="AO32" s="88"/>
      <c r="AP32" s="88"/>
      <c r="AR32" s="48"/>
      <c r="AS32" s="48"/>
      <c r="AT32" s="145"/>
      <c r="AU32" s="22"/>
      <c r="AV32" s="22"/>
      <c r="AW32" s="22"/>
      <c r="AX32" s="22"/>
    </row>
    <row r="33" spans="1:50" s="33" customFormat="1" ht="21.6" customHeight="1">
      <c r="A33" s="52"/>
      <c r="B33" s="52"/>
      <c r="C33" s="141"/>
      <c r="D33" s="52"/>
      <c r="E33" s="52"/>
      <c r="F33" s="52"/>
      <c r="G33" s="52"/>
      <c r="H33" s="52"/>
      <c r="I33" s="52"/>
      <c r="J33" s="52"/>
      <c r="K33" s="52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48"/>
      <c r="AA33" s="143"/>
      <c r="AB33" s="143"/>
      <c r="AC33" s="144"/>
      <c r="AD33" s="142"/>
      <c r="AE33" s="142"/>
      <c r="AF33" s="48"/>
      <c r="AG33" s="48"/>
      <c r="AH33" s="48"/>
      <c r="AI33" s="48"/>
      <c r="AN33" s="88"/>
      <c r="AO33" s="88"/>
      <c r="AP33" s="88"/>
      <c r="AR33" s="48"/>
      <c r="AS33" s="48"/>
      <c r="AT33" s="145"/>
      <c r="AU33" s="22"/>
      <c r="AV33" s="32"/>
      <c r="AW33" s="22"/>
      <c r="AX33" s="22"/>
    </row>
    <row r="34" spans="1:50" s="33" customFormat="1" ht="21.6" customHeight="1" hidden="1">
      <c r="A34" s="37"/>
      <c r="B34" s="37"/>
      <c r="C34" s="37"/>
      <c r="D34" s="146"/>
      <c r="E34" s="146"/>
      <c r="F34" s="146"/>
      <c r="G34" s="146"/>
      <c r="H34" s="146"/>
      <c r="I34" s="146"/>
      <c r="J34" s="146"/>
      <c r="K34" s="146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  <c r="AR34" s="48"/>
      <c r="AS34" s="48"/>
      <c r="AT34" s="145"/>
      <c r="AU34" s="32"/>
      <c r="AV34" s="32"/>
      <c r="AW34" s="22"/>
      <c r="AX34" s="22"/>
    </row>
    <row r="35" spans="1:46" s="33" customFormat="1" ht="14.45" customHeight="1" hidden="1">
      <c r="A35" s="37"/>
      <c r="B35" s="37"/>
      <c r="C35" s="60">
        <f>COUNT(L35:AB35,S42:X42,Z42:AE42)</f>
        <v>0</v>
      </c>
      <c r="D35" s="60"/>
      <c r="G35" s="235" t="s">
        <v>128</v>
      </c>
      <c r="H35" s="236"/>
      <c r="I35" s="236"/>
      <c r="J35" s="236"/>
      <c r="K35" s="237"/>
      <c r="L35" s="148"/>
      <c r="M35" s="148"/>
      <c r="N35" s="148"/>
      <c r="O35" s="148"/>
      <c r="P35" s="148"/>
      <c r="Q35" s="148"/>
      <c r="R35" s="148"/>
      <c r="S35" s="96"/>
      <c r="T35" s="96"/>
      <c r="U35" s="148"/>
      <c r="V35" s="148"/>
      <c r="W35" s="148"/>
      <c r="X35" s="148"/>
      <c r="Y35" s="148"/>
      <c r="Z35" s="148"/>
      <c r="AA35" s="148"/>
      <c r="AB35" s="148"/>
      <c r="AC35" s="149"/>
      <c r="AD35" s="149"/>
      <c r="AE35" s="149"/>
      <c r="AF35" s="149"/>
      <c r="AG35" s="149"/>
      <c r="AH35" s="149"/>
      <c r="AI35" s="149"/>
      <c r="AJ35" s="149"/>
      <c r="AK35" s="97"/>
      <c r="AL35" s="41"/>
      <c r="AM35" s="41"/>
      <c r="AN35" s="41"/>
      <c r="AO35" s="41"/>
      <c r="AT35" s="117"/>
    </row>
    <row r="36" spans="1:46" s="33" customFormat="1" ht="14.45" customHeight="1" hidden="1">
      <c r="A36" s="37"/>
      <c r="B36" s="37"/>
      <c r="G36" s="238" t="s">
        <v>129</v>
      </c>
      <c r="H36" s="239"/>
      <c r="I36" s="239"/>
      <c r="J36" s="239"/>
      <c r="K36" s="240"/>
      <c r="L36" s="148"/>
      <c r="M36" s="148"/>
      <c r="N36" s="148"/>
      <c r="O36" s="148"/>
      <c r="P36" s="148"/>
      <c r="Q36" s="148"/>
      <c r="R36" s="148"/>
      <c r="S36" s="96"/>
      <c r="T36" s="96"/>
      <c r="U36" s="148"/>
      <c r="V36" s="148"/>
      <c r="W36" s="148"/>
      <c r="X36" s="148"/>
      <c r="Y36" s="148"/>
      <c r="Z36" s="148"/>
      <c r="AA36" s="148"/>
      <c r="AB36" s="148"/>
      <c r="AC36" s="149"/>
      <c r="AD36" s="149"/>
      <c r="AE36" s="149"/>
      <c r="AF36" s="149"/>
      <c r="AG36" s="149"/>
      <c r="AH36" s="149"/>
      <c r="AI36" s="149"/>
      <c r="AJ36" s="149"/>
      <c r="AK36" s="97"/>
      <c r="AL36" s="41"/>
      <c r="AM36" s="41"/>
      <c r="AN36" s="41"/>
      <c r="AO36" s="41"/>
      <c r="AT36" s="117"/>
    </row>
    <row r="37" spans="1:46" s="33" customFormat="1" ht="14.45" customHeight="1" hidden="1">
      <c r="A37" s="37"/>
      <c r="B37" s="37"/>
      <c r="C37" s="60"/>
      <c r="G37" s="238" t="s">
        <v>130</v>
      </c>
      <c r="H37" s="239"/>
      <c r="I37" s="239"/>
      <c r="J37" s="239"/>
      <c r="K37" s="240"/>
      <c r="L37" s="148"/>
      <c r="M37" s="148"/>
      <c r="N37" s="148"/>
      <c r="O37" s="148"/>
      <c r="P37" s="148"/>
      <c r="Q37" s="148"/>
      <c r="R37" s="148"/>
      <c r="S37" s="96"/>
      <c r="T37" s="96"/>
      <c r="U37" s="148"/>
      <c r="V37" s="148"/>
      <c r="W37" s="148"/>
      <c r="X37" s="148"/>
      <c r="Y37" s="148"/>
      <c r="Z37" s="148"/>
      <c r="AA37" s="148"/>
      <c r="AB37" s="148"/>
      <c r="AC37" s="149"/>
      <c r="AD37" s="149"/>
      <c r="AE37" s="149"/>
      <c r="AF37" s="149"/>
      <c r="AG37" s="149"/>
      <c r="AH37" s="149"/>
      <c r="AI37" s="149"/>
      <c r="AJ37" s="149"/>
      <c r="AK37" s="97"/>
      <c r="AL37" s="41"/>
      <c r="AM37" s="41"/>
      <c r="AN37" s="41"/>
      <c r="AO37" s="41"/>
      <c r="AT37" s="117"/>
    </row>
    <row r="38" spans="1:46" s="33" customFormat="1" ht="5.45" customHeight="1" hidden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6"/>
      <c r="AD38" s="6"/>
      <c r="AE38" s="6"/>
      <c r="AF38" s="6"/>
      <c r="AG38" s="6"/>
      <c r="AH38" s="6"/>
      <c r="AI38" s="6"/>
      <c r="AJ38" s="6"/>
      <c r="AK38" s="102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8" ht="15" hidden="1"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ht="5.45" customHeight="1" hidden="1"/>
    <row r="42" spans="4:31" ht="14.45" customHeight="1" hidden="1">
      <c r="D42" s="33"/>
      <c r="S42" s="150"/>
      <c r="T42" s="150"/>
      <c r="U42" s="150"/>
      <c r="V42" s="150"/>
      <c r="W42" s="150"/>
      <c r="X42" s="150"/>
      <c r="Y42" s="3"/>
      <c r="Z42" s="150"/>
      <c r="AA42" s="150"/>
      <c r="AB42" s="150"/>
      <c r="AC42" s="150"/>
      <c r="AD42" s="150"/>
      <c r="AE42" s="150"/>
    </row>
    <row r="43" spans="4:31" ht="15" hidden="1">
      <c r="D43" s="33"/>
      <c r="S43" s="105"/>
      <c r="T43" s="105"/>
      <c r="U43" s="105"/>
      <c r="V43" s="105"/>
      <c r="W43" s="105"/>
      <c r="X43" s="105"/>
      <c r="Z43" s="105"/>
      <c r="AA43" s="105"/>
      <c r="AB43" s="105"/>
      <c r="AC43" s="105"/>
      <c r="AD43" s="105"/>
      <c r="AE43" s="105"/>
    </row>
    <row r="44" spans="19:31" ht="15" hidden="1">
      <c r="S44" s="105"/>
      <c r="T44" s="105"/>
      <c r="U44" s="105"/>
      <c r="V44" s="105"/>
      <c r="W44" s="105"/>
      <c r="X44" s="105"/>
      <c r="Z44" s="105"/>
      <c r="AA44" s="105"/>
      <c r="AB44" s="105"/>
      <c r="AC44" s="105"/>
      <c r="AD44" s="105"/>
      <c r="AE44" s="105"/>
    </row>
    <row r="45" ht="4.9" customHeight="1" hidden="1"/>
    <row r="46" spans="19:31" ht="15" hidden="1">
      <c r="S46" s="105"/>
      <c r="T46" s="105"/>
      <c r="U46" s="105"/>
      <c r="V46" s="105"/>
      <c r="W46" s="105"/>
      <c r="X46" s="105"/>
      <c r="Z46" s="105"/>
      <c r="AA46" s="105"/>
      <c r="AB46" s="105"/>
      <c r="AC46" s="105"/>
      <c r="AD46" s="105"/>
      <c r="AE46" s="105"/>
    </row>
    <row r="47" spans="19:31" ht="15" hidden="1">
      <c r="S47" s="105"/>
      <c r="T47" s="105"/>
      <c r="U47" s="105"/>
      <c r="V47" s="105"/>
      <c r="W47" s="105"/>
      <c r="X47" s="105"/>
      <c r="Z47" s="105"/>
      <c r="AA47" s="105"/>
      <c r="AB47" s="105"/>
      <c r="AC47" s="105"/>
      <c r="AD47" s="105"/>
      <c r="AE47" s="105"/>
    </row>
    <row r="50" spans="12:28" ht="15">
      <c r="L50" t="s">
        <v>133</v>
      </c>
      <c r="M50" t="s">
        <v>151</v>
      </c>
      <c r="N50" t="s">
        <v>153</v>
      </c>
      <c r="O50" t="s">
        <v>131</v>
      </c>
      <c r="P50" t="s">
        <v>139</v>
      </c>
      <c r="Q50" t="s">
        <v>137</v>
      </c>
      <c r="S50" t="s">
        <v>136</v>
      </c>
      <c r="T50" t="s">
        <v>161</v>
      </c>
      <c r="U50" t="s">
        <v>166</v>
      </c>
      <c r="W50" t="s">
        <v>141</v>
      </c>
      <c r="X50" t="s">
        <v>197</v>
      </c>
      <c r="Y50" t="s">
        <v>149</v>
      </c>
      <c r="AA50" t="s">
        <v>146</v>
      </c>
      <c r="AB50" t="s">
        <v>150</v>
      </c>
    </row>
    <row r="51" spans="12:28" ht="15">
      <c r="L51" t="s">
        <v>156</v>
      </c>
      <c r="M51" t="s">
        <v>134</v>
      </c>
      <c r="N51" t="s">
        <v>135</v>
      </c>
      <c r="O51" t="s">
        <v>138</v>
      </c>
      <c r="P51" t="s">
        <v>140</v>
      </c>
      <c r="Q51" t="s">
        <v>159</v>
      </c>
      <c r="S51" t="s">
        <v>144</v>
      </c>
      <c r="T51" t="s">
        <v>162</v>
      </c>
      <c r="U51" t="s">
        <v>158</v>
      </c>
      <c r="W51" t="s">
        <v>145</v>
      </c>
      <c r="X51" t="s">
        <v>169</v>
      </c>
      <c r="Y51" t="s">
        <v>164</v>
      </c>
      <c r="AA51" t="s">
        <v>222</v>
      </c>
      <c r="AB51" t="s">
        <v>147</v>
      </c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zoomScale="81" zoomScaleNormal="81" workbookViewId="0" topLeftCell="C8">
      <pane ySplit="1" topLeftCell="A9" activePane="bottomLeft" state="frozen"/>
      <selection pane="topLeft" activeCell="G9" sqref="G9:K9"/>
      <selection pane="bottomLeft" activeCell="AU8" sqref="AU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12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256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257</v>
      </c>
      <c r="U2" s="9"/>
      <c r="V2" s="9"/>
      <c r="W2" s="5"/>
      <c r="X2" s="186" t="str">
        <f>IF(T2="","",T2)</f>
        <v>3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24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1" ht="19.15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4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9.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01" t="s">
        <v>15</v>
      </c>
      <c r="H8" s="202"/>
      <c r="I8" s="202"/>
      <c r="J8" s="202"/>
      <c r="K8" s="20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0" t="s">
        <v>24</v>
      </c>
      <c r="U8" s="177" t="s">
        <v>25</v>
      </c>
      <c r="V8" s="20" t="s">
        <v>26</v>
      </c>
      <c r="W8" s="20" t="s">
        <v>27</v>
      </c>
      <c r="X8" s="178" t="s">
        <v>28</v>
      </c>
      <c r="Y8" s="20" t="s">
        <v>29</v>
      </c>
      <c r="Z8" s="20" t="s">
        <v>30</v>
      </c>
      <c r="AA8" s="20" t="s">
        <v>31</v>
      </c>
      <c r="AB8" s="53" t="s">
        <v>32</v>
      </c>
      <c r="AC8" s="20" t="s">
        <v>33</v>
      </c>
      <c r="AD8" s="20" t="s">
        <v>34</v>
      </c>
      <c r="AE8" s="20" t="s">
        <v>35</v>
      </c>
      <c r="AF8" s="20" t="s">
        <v>36</v>
      </c>
      <c r="AG8" s="20" t="s">
        <v>37</v>
      </c>
      <c r="AH8" s="20" t="s">
        <v>38</v>
      </c>
      <c r="AI8" s="53" t="s">
        <v>39</v>
      </c>
      <c r="AJ8" s="53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6" s="33" customFormat="1" ht="19.15" customHeight="1">
      <c r="A9" s="26" t="s">
        <v>42</v>
      </c>
      <c r="B9" s="26">
        <v>72</v>
      </c>
      <c r="C9" s="27">
        <f ca="1">OFFSET(C9,15,0)</f>
        <v>1</v>
      </c>
      <c r="D9" s="39" t="s">
        <v>258</v>
      </c>
      <c r="E9" s="26" t="s">
        <v>44</v>
      </c>
      <c r="F9" s="26">
        <v>59</v>
      </c>
      <c r="G9" s="204" t="s">
        <v>259</v>
      </c>
      <c r="H9" s="205"/>
      <c r="I9" s="205"/>
      <c r="J9" s="205"/>
      <c r="K9" s="206"/>
      <c r="L9" s="29" t="s">
        <v>59</v>
      </c>
      <c r="M9" s="30"/>
      <c r="N9" s="30"/>
      <c r="O9" s="30"/>
      <c r="P9" s="30"/>
      <c r="Q9" s="29" t="s">
        <v>59</v>
      </c>
      <c r="R9" s="30"/>
      <c r="S9" s="30"/>
      <c r="T9" s="30"/>
      <c r="U9" s="30"/>
      <c r="V9" s="29" t="s">
        <v>59</v>
      </c>
      <c r="W9" s="30"/>
      <c r="X9" s="30"/>
      <c r="Y9" s="30"/>
      <c r="Z9" s="30"/>
      <c r="AA9" s="29" t="s">
        <v>54</v>
      </c>
      <c r="AB9" s="30"/>
      <c r="AC9" s="30"/>
      <c r="AD9" s="30"/>
      <c r="AE9" s="29" t="s">
        <v>59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51</v>
      </c>
      <c r="AQ9" s="35">
        <f>IF(E9="M",100,IF(E9=1,100,IF(E9="","",120)))</f>
        <v>120</v>
      </c>
      <c r="AT9" s="36"/>
    </row>
    <row r="10" spans="1:46" s="37" customFormat="1" ht="21.6" customHeight="1">
      <c r="A10" s="26" t="s">
        <v>42</v>
      </c>
      <c r="B10" s="26">
        <v>44</v>
      </c>
      <c r="C10" s="27">
        <f aca="true" ca="1" t="shared" si="0" ref="C10:C18">OFFSET(C10,15,0)</f>
        <v>2</v>
      </c>
      <c r="D10" s="39" t="s">
        <v>260</v>
      </c>
      <c r="E10" s="26" t="s">
        <v>44</v>
      </c>
      <c r="F10" s="26">
        <v>60</v>
      </c>
      <c r="G10" s="204" t="s">
        <v>261</v>
      </c>
      <c r="H10" s="205"/>
      <c r="I10" s="205"/>
      <c r="J10" s="205"/>
      <c r="K10" s="206"/>
      <c r="L10" s="30"/>
      <c r="M10" s="30"/>
      <c r="N10" s="29" t="s">
        <v>59</v>
      </c>
      <c r="O10" s="30"/>
      <c r="P10" s="30"/>
      <c r="Q10" s="30"/>
      <c r="R10" s="30"/>
      <c r="S10" s="29" t="s">
        <v>69</v>
      </c>
      <c r="T10" s="30"/>
      <c r="U10" s="30"/>
      <c r="V10" s="30"/>
      <c r="W10" s="29" t="s">
        <v>50</v>
      </c>
      <c r="X10" s="30"/>
      <c r="Y10" s="30"/>
      <c r="Z10" s="30"/>
      <c r="AA10" s="30"/>
      <c r="AB10" s="30"/>
      <c r="AC10" s="29" t="s">
        <v>59</v>
      </c>
      <c r="AD10" s="30"/>
      <c r="AE10" s="30"/>
      <c r="AF10" s="29" t="s">
        <v>49</v>
      </c>
      <c r="AG10" s="30"/>
      <c r="AH10" s="30"/>
      <c r="AI10" s="30"/>
      <c r="AJ10" s="30"/>
      <c r="AK10" s="31"/>
      <c r="AL10" s="32"/>
      <c r="AM10" s="31"/>
      <c r="AN10" s="32"/>
      <c r="AP10" s="34" t="s">
        <v>55</v>
      </c>
      <c r="AQ10" s="35"/>
      <c r="AT10" s="36"/>
    </row>
    <row r="11" spans="1:46" s="33" customFormat="1" ht="21.6" customHeight="1">
      <c r="A11" s="26" t="s">
        <v>42</v>
      </c>
      <c r="B11" s="26">
        <v>44</v>
      </c>
      <c r="C11" s="27">
        <f ca="1" t="shared" si="0"/>
        <v>3</v>
      </c>
      <c r="D11" s="39" t="s">
        <v>262</v>
      </c>
      <c r="E11" s="26" t="s">
        <v>44</v>
      </c>
      <c r="F11" s="26">
        <v>64</v>
      </c>
      <c r="G11" s="204" t="s">
        <v>263</v>
      </c>
      <c r="H11" s="205"/>
      <c r="I11" s="205"/>
      <c r="J11" s="205"/>
      <c r="K11" s="206"/>
      <c r="L11" s="29" t="s">
        <v>207</v>
      </c>
      <c r="M11" s="30"/>
      <c r="N11" s="30"/>
      <c r="O11" s="30"/>
      <c r="P11" s="30"/>
      <c r="Q11" s="30"/>
      <c r="R11" s="30"/>
      <c r="S11" s="30"/>
      <c r="T11" s="29" t="s">
        <v>264</v>
      </c>
      <c r="U11" s="30"/>
      <c r="V11" s="30"/>
      <c r="W11" s="30"/>
      <c r="X11" s="30"/>
      <c r="Y11" s="29" t="s">
        <v>59</v>
      </c>
      <c r="Z11" s="30"/>
      <c r="AA11" s="30"/>
      <c r="AB11" s="30"/>
      <c r="AC11" s="30"/>
      <c r="AD11" s="29" t="s">
        <v>59</v>
      </c>
      <c r="AE11" s="30"/>
      <c r="AF11" s="30"/>
      <c r="AG11" s="30"/>
      <c r="AH11" s="29" t="s">
        <v>59</v>
      </c>
      <c r="AI11" s="30"/>
      <c r="AJ11" s="30"/>
      <c r="AK11" s="31"/>
      <c r="AL11" s="32"/>
      <c r="AM11" s="31"/>
      <c r="AN11" s="32"/>
      <c r="AP11" s="34" t="s">
        <v>60</v>
      </c>
      <c r="AQ11" s="38"/>
      <c r="AT11" s="36"/>
    </row>
    <row r="12" spans="1:46" s="33" customFormat="1" ht="21.6" customHeight="1">
      <c r="A12" s="26" t="s">
        <v>42</v>
      </c>
      <c r="B12" s="26">
        <v>49</v>
      </c>
      <c r="C12" s="27">
        <f ca="1" t="shared" si="0"/>
        <v>4</v>
      </c>
      <c r="D12" s="28" t="s">
        <v>265</v>
      </c>
      <c r="E12" s="26" t="s">
        <v>44</v>
      </c>
      <c r="F12" s="26">
        <v>66</v>
      </c>
      <c r="G12" s="204" t="s">
        <v>266</v>
      </c>
      <c r="H12" s="205"/>
      <c r="I12" s="205"/>
      <c r="J12" s="205"/>
      <c r="K12" s="206"/>
      <c r="L12" s="30"/>
      <c r="M12" s="30"/>
      <c r="N12" s="29" t="s">
        <v>264</v>
      </c>
      <c r="O12" s="30"/>
      <c r="P12" s="30"/>
      <c r="Q12" s="30"/>
      <c r="R12" s="29" t="s">
        <v>69</v>
      </c>
      <c r="S12" s="30"/>
      <c r="T12" s="30"/>
      <c r="U12" s="30"/>
      <c r="V12" s="29" t="s">
        <v>69</v>
      </c>
      <c r="W12" s="30"/>
      <c r="X12" s="30"/>
      <c r="Y12" s="30"/>
      <c r="Z12" s="29" t="s">
        <v>59</v>
      </c>
      <c r="AA12" s="30"/>
      <c r="AB12" s="30"/>
      <c r="AC12" s="30"/>
      <c r="AD12" s="30"/>
      <c r="AE12" s="30"/>
      <c r="AF12" s="30"/>
      <c r="AG12" s="30"/>
      <c r="AH12" s="30"/>
      <c r="AI12" s="29"/>
      <c r="AJ12" s="30"/>
      <c r="AK12" s="31"/>
      <c r="AL12" s="32"/>
      <c r="AM12" s="31"/>
      <c r="AN12" s="32"/>
      <c r="AP12" s="34" t="s">
        <v>63</v>
      </c>
      <c r="AQ12" s="38"/>
      <c r="AT12" s="36"/>
    </row>
    <row r="13" spans="1:46" s="33" customFormat="1" ht="21.6" customHeight="1">
      <c r="A13" s="26" t="s">
        <v>42</v>
      </c>
      <c r="B13" s="26">
        <v>49</v>
      </c>
      <c r="C13" s="27">
        <f ca="1">OFFSET(C13,15,0)</f>
        <v>5</v>
      </c>
      <c r="D13" s="28" t="s">
        <v>267</v>
      </c>
      <c r="E13" s="26" t="s">
        <v>44</v>
      </c>
      <c r="F13" s="26">
        <v>70</v>
      </c>
      <c r="G13" s="204" t="s">
        <v>266</v>
      </c>
      <c r="H13" s="205"/>
      <c r="I13" s="205"/>
      <c r="J13" s="205"/>
      <c r="K13" s="206"/>
      <c r="L13" s="30"/>
      <c r="M13" s="30"/>
      <c r="N13" s="30"/>
      <c r="O13" s="29" t="s">
        <v>59</v>
      </c>
      <c r="P13" s="30"/>
      <c r="Q13" s="30"/>
      <c r="R13" s="30"/>
      <c r="S13" s="30"/>
      <c r="T13" s="29" t="s">
        <v>46</v>
      </c>
      <c r="U13" s="30"/>
      <c r="V13" s="30"/>
      <c r="W13" s="30"/>
      <c r="X13" s="30"/>
      <c r="Y13" s="30"/>
      <c r="Z13" s="30"/>
      <c r="AA13" s="29" t="s">
        <v>58</v>
      </c>
      <c r="AB13" s="30"/>
      <c r="AC13" s="30"/>
      <c r="AD13" s="30"/>
      <c r="AE13" s="30"/>
      <c r="AF13" s="29" t="s">
        <v>268</v>
      </c>
      <c r="AG13" s="30"/>
      <c r="AH13" s="30"/>
      <c r="AI13" s="30"/>
      <c r="AJ13" s="29"/>
      <c r="AK13" s="32"/>
      <c r="AL13" s="32"/>
      <c r="AM13" s="32"/>
      <c r="AN13" s="32"/>
      <c r="AP13" s="34" t="s">
        <v>66</v>
      </c>
      <c r="AQ13" s="38"/>
      <c r="AT13" s="36"/>
    </row>
    <row r="14" spans="1:46" s="33" customFormat="1" ht="21.6" customHeight="1">
      <c r="A14" s="26" t="s">
        <v>179</v>
      </c>
      <c r="B14" s="26">
        <v>35</v>
      </c>
      <c r="C14" s="27">
        <f ca="1" t="shared" si="0"/>
        <v>6</v>
      </c>
      <c r="D14" s="28" t="s">
        <v>269</v>
      </c>
      <c r="E14" s="26" t="s">
        <v>44</v>
      </c>
      <c r="F14" s="26">
        <v>66</v>
      </c>
      <c r="G14" s="204" t="s">
        <v>270</v>
      </c>
      <c r="H14" s="205"/>
      <c r="I14" s="205"/>
      <c r="J14" s="205"/>
      <c r="K14" s="206"/>
      <c r="L14" s="30"/>
      <c r="M14" s="30"/>
      <c r="N14" s="30"/>
      <c r="O14" s="30"/>
      <c r="P14" s="30"/>
      <c r="Q14" s="29" t="s">
        <v>48</v>
      </c>
      <c r="R14" s="30"/>
      <c r="S14" s="30"/>
      <c r="T14" s="30"/>
      <c r="U14" s="29"/>
      <c r="V14" s="30"/>
      <c r="W14" s="29" t="s">
        <v>59</v>
      </c>
      <c r="X14" s="30"/>
      <c r="Y14" s="30"/>
      <c r="Z14" s="30"/>
      <c r="AA14" s="30"/>
      <c r="AB14" s="30"/>
      <c r="AC14" s="30"/>
      <c r="AD14" s="29" t="s">
        <v>174</v>
      </c>
      <c r="AE14" s="30"/>
      <c r="AF14" s="30"/>
      <c r="AG14" s="29" t="s">
        <v>59</v>
      </c>
      <c r="AH14" s="30"/>
      <c r="AI14" s="30"/>
      <c r="AJ14" s="30"/>
      <c r="AK14" s="32"/>
      <c r="AL14" s="32"/>
      <c r="AM14" s="32"/>
      <c r="AN14" s="32"/>
      <c r="AP14" s="34" t="s">
        <v>71</v>
      </c>
      <c r="AQ14" s="38"/>
      <c r="AT14" s="36"/>
    </row>
    <row r="15" spans="1:46" s="33" customFormat="1" ht="21.6" customHeight="1">
      <c r="A15" s="26" t="s">
        <v>42</v>
      </c>
      <c r="B15" s="26">
        <v>53</v>
      </c>
      <c r="C15" s="27">
        <f ca="1" t="shared" si="0"/>
        <v>7</v>
      </c>
      <c r="D15" s="28" t="s">
        <v>271</v>
      </c>
      <c r="E15" s="26" t="s">
        <v>44</v>
      </c>
      <c r="F15" s="26">
        <v>68</v>
      </c>
      <c r="G15" s="204" t="s">
        <v>272</v>
      </c>
      <c r="H15" s="205"/>
      <c r="I15" s="205"/>
      <c r="J15" s="205"/>
      <c r="K15" s="206"/>
      <c r="L15" s="30"/>
      <c r="M15" s="30"/>
      <c r="N15" s="30"/>
      <c r="O15" s="30"/>
      <c r="P15" s="29" t="s">
        <v>59</v>
      </c>
      <c r="Q15" s="30"/>
      <c r="R15" s="30"/>
      <c r="S15" s="29" t="s">
        <v>273</v>
      </c>
      <c r="T15" s="30"/>
      <c r="U15" s="30"/>
      <c r="V15" s="30"/>
      <c r="W15" s="30"/>
      <c r="X15" s="30"/>
      <c r="Y15" s="29" t="s">
        <v>174</v>
      </c>
      <c r="Z15" s="30"/>
      <c r="AA15" s="30"/>
      <c r="AB15" s="29"/>
      <c r="AC15" s="30"/>
      <c r="AD15" s="30"/>
      <c r="AE15" s="29" t="s">
        <v>174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74</v>
      </c>
      <c r="AQ15" s="38"/>
      <c r="AT15" s="36"/>
    </row>
    <row r="16" spans="1:46" s="33" customFormat="1" ht="21.6" customHeight="1">
      <c r="A16" s="26" t="s">
        <v>274</v>
      </c>
      <c r="B16" s="26">
        <v>93</v>
      </c>
      <c r="C16" s="27">
        <f ca="1" t="shared" si="0"/>
        <v>8</v>
      </c>
      <c r="D16" s="28" t="s">
        <v>275</v>
      </c>
      <c r="E16" s="26" t="s">
        <v>44</v>
      </c>
      <c r="F16" s="26">
        <v>70</v>
      </c>
      <c r="G16" s="204" t="s">
        <v>276</v>
      </c>
      <c r="H16" s="205"/>
      <c r="I16" s="205"/>
      <c r="J16" s="205"/>
      <c r="K16" s="206"/>
      <c r="L16" s="30"/>
      <c r="M16" s="29" t="s">
        <v>59</v>
      </c>
      <c r="N16" s="30"/>
      <c r="O16" s="30"/>
      <c r="P16" s="30"/>
      <c r="Q16" s="30"/>
      <c r="R16" s="29" t="s">
        <v>69</v>
      </c>
      <c r="S16" s="30"/>
      <c r="T16" s="30"/>
      <c r="U16" s="30"/>
      <c r="V16" s="30"/>
      <c r="W16" s="30"/>
      <c r="X16" s="29"/>
      <c r="Y16" s="30"/>
      <c r="Z16" s="30"/>
      <c r="AA16" s="30"/>
      <c r="AB16" s="30"/>
      <c r="AC16" s="29" t="s">
        <v>174</v>
      </c>
      <c r="AD16" s="30"/>
      <c r="AE16" s="30"/>
      <c r="AF16" s="30"/>
      <c r="AG16" s="30"/>
      <c r="AH16" s="29" t="s">
        <v>174</v>
      </c>
      <c r="AI16" s="30"/>
      <c r="AJ16" s="30"/>
      <c r="AK16" s="32"/>
      <c r="AL16" s="32"/>
      <c r="AM16" s="32"/>
      <c r="AN16" s="32"/>
      <c r="AP16" s="34" t="s">
        <v>77</v>
      </c>
      <c r="AQ16" s="38"/>
      <c r="AT16" s="36"/>
    </row>
    <row r="17" spans="1:50" s="33" customFormat="1" ht="21.6" customHeight="1">
      <c r="A17" s="26" t="s">
        <v>42</v>
      </c>
      <c r="B17" s="26">
        <v>85</v>
      </c>
      <c r="C17" s="27">
        <f ca="1" t="shared" si="0"/>
        <v>9</v>
      </c>
      <c r="D17" s="28" t="s">
        <v>277</v>
      </c>
      <c r="E17" s="26" t="s">
        <v>44</v>
      </c>
      <c r="F17" s="26">
        <v>71</v>
      </c>
      <c r="G17" s="204" t="s">
        <v>73</v>
      </c>
      <c r="H17" s="205"/>
      <c r="I17" s="205"/>
      <c r="J17" s="205"/>
      <c r="K17" s="206"/>
      <c r="L17" s="30"/>
      <c r="M17" s="30"/>
      <c r="N17" s="30"/>
      <c r="O17" s="29" t="s">
        <v>50</v>
      </c>
      <c r="P17" s="30"/>
      <c r="Q17" s="30"/>
      <c r="R17" s="30"/>
      <c r="S17" s="30"/>
      <c r="T17" s="30"/>
      <c r="U17" s="29"/>
      <c r="V17" s="30"/>
      <c r="W17" s="30"/>
      <c r="X17" s="29"/>
      <c r="Y17" s="30"/>
      <c r="Z17" s="30"/>
      <c r="AA17" s="30"/>
      <c r="AB17" s="29"/>
      <c r="AC17" s="30"/>
      <c r="AD17" s="30"/>
      <c r="AE17" s="30"/>
      <c r="AF17" s="30"/>
      <c r="AG17" s="30"/>
      <c r="AH17" s="30"/>
      <c r="AI17" s="29"/>
      <c r="AJ17" s="30"/>
      <c r="AK17" s="40"/>
      <c r="AL17" s="32"/>
      <c r="AM17" s="32"/>
      <c r="AN17" s="32"/>
      <c r="AO17" s="32"/>
      <c r="AP17" s="34" t="s">
        <v>81</v>
      </c>
      <c r="AQ17" s="38"/>
      <c r="AT17" s="32"/>
      <c r="AU17" s="41"/>
      <c r="AV17" s="41"/>
      <c r="AW17" s="41"/>
      <c r="AX17" s="41"/>
    </row>
    <row r="18" spans="1:50" s="33" customFormat="1" ht="21.6" customHeight="1">
      <c r="A18" s="26" t="s">
        <v>42</v>
      </c>
      <c r="B18" s="26">
        <v>53</v>
      </c>
      <c r="C18" s="27">
        <f ca="1" t="shared" si="0"/>
        <v>10</v>
      </c>
      <c r="D18" s="28" t="s">
        <v>278</v>
      </c>
      <c r="E18" s="42" t="s">
        <v>44</v>
      </c>
      <c r="F18" s="42">
        <v>72</v>
      </c>
      <c r="G18" s="204" t="s">
        <v>279</v>
      </c>
      <c r="H18" s="205"/>
      <c r="I18" s="205"/>
      <c r="J18" s="205"/>
      <c r="K18" s="206"/>
      <c r="L18" s="30"/>
      <c r="M18" s="29" t="s">
        <v>50</v>
      </c>
      <c r="N18" s="30"/>
      <c r="O18" s="30"/>
      <c r="P18" s="29" t="s">
        <v>54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50</v>
      </c>
      <c r="AA18" s="30"/>
      <c r="AB18" s="30"/>
      <c r="AC18" s="30"/>
      <c r="AD18" s="30"/>
      <c r="AE18" s="30"/>
      <c r="AF18" s="30"/>
      <c r="AG18" s="29" t="s">
        <v>54</v>
      </c>
      <c r="AH18" s="30"/>
      <c r="AI18" s="30"/>
      <c r="AJ18" s="29"/>
      <c r="AK18" s="43"/>
      <c r="AL18" s="32"/>
      <c r="AM18" s="32"/>
      <c r="AN18" s="32"/>
      <c r="AO18" s="32"/>
      <c r="AP18" s="44" t="s">
        <v>86</v>
      </c>
      <c r="AQ18" s="38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00" t="s">
        <v>87</v>
      </c>
      <c r="AA19" s="200"/>
      <c r="AB19" s="200"/>
      <c r="AC19" s="200"/>
      <c r="AD19" s="200"/>
      <c r="AE19" s="20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8"/>
      <c r="AT19" s="32"/>
      <c r="AU19" s="41"/>
      <c r="AV19" s="45"/>
      <c r="AW19" s="45"/>
      <c r="AX19" s="45"/>
    </row>
    <row r="20" spans="2:48" s="33" customFormat="1" ht="21.6" customHeight="1" thickBot="1">
      <c r="B20" s="52"/>
      <c r="C20" s="52"/>
      <c r="D20" s="207" t="s">
        <v>88</v>
      </c>
      <c r="E20" s="207"/>
      <c r="F20" s="207"/>
      <c r="G20" s="179" t="s">
        <v>89</v>
      </c>
      <c r="H20" s="21" t="s">
        <v>90</v>
      </c>
      <c r="I20" s="21" t="s">
        <v>91</v>
      </c>
      <c r="J20" s="21" t="s">
        <v>92</v>
      </c>
      <c r="K20" s="179" t="s">
        <v>93</v>
      </c>
      <c r="L20" s="53" t="s">
        <v>94</v>
      </c>
      <c r="M20" s="53" t="s">
        <v>95</v>
      </c>
      <c r="N20" s="53" t="s">
        <v>96</v>
      </c>
      <c r="O20" s="53" t="s">
        <v>97</v>
      </c>
      <c r="P20" s="53" t="s">
        <v>98</v>
      </c>
      <c r="V20" s="40"/>
      <c r="W20" s="40"/>
      <c r="X20" s="40"/>
      <c r="Y20" s="40"/>
      <c r="Z20" s="208" t="s">
        <v>99</v>
      </c>
      <c r="AA20" s="209"/>
      <c r="AB20" s="209"/>
      <c r="AC20" s="209"/>
      <c r="AD20" s="209"/>
      <c r="AE20" s="210"/>
      <c r="AM20" s="41"/>
      <c r="AN20" s="41"/>
      <c r="AP20" s="38"/>
      <c r="AQ20" s="32"/>
      <c r="AR20" s="32"/>
      <c r="AS20" s="32"/>
      <c r="AU20" s="45"/>
      <c r="AV20" s="45"/>
    </row>
    <row r="21" spans="2:47" s="33" customFormat="1" ht="21.6" customHeight="1" thickBot="1">
      <c r="B21" s="52"/>
      <c r="C21" s="52"/>
      <c r="D21" s="207"/>
      <c r="E21" s="207"/>
      <c r="F21" s="207"/>
      <c r="G21" s="21" t="s">
        <v>100</v>
      </c>
      <c r="H21" s="21" t="s">
        <v>101</v>
      </c>
      <c r="I21" s="21" t="s">
        <v>102</v>
      </c>
      <c r="J21" s="21" t="s">
        <v>103</v>
      </c>
      <c r="K21" s="21" t="s">
        <v>104</v>
      </c>
      <c r="L21" s="53" t="s">
        <v>105</v>
      </c>
      <c r="M21" s="53" t="s">
        <v>106</v>
      </c>
      <c r="N21" s="53" t="s">
        <v>107</v>
      </c>
      <c r="O21" s="53" t="s">
        <v>108</v>
      </c>
      <c r="P21" s="53" t="s">
        <v>109</v>
      </c>
      <c r="S21" s="54"/>
      <c r="T21" s="54"/>
      <c r="U21" s="54"/>
      <c r="V21" s="54"/>
      <c r="W21" s="54"/>
      <c r="X21" s="54"/>
      <c r="Z21" s="55"/>
      <c r="AA21" s="56"/>
      <c r="AB21" s="56"/>
      <c r="AC21" s="56"/>
      <c r="AD21" s="56"/>
      <c r="AE21" s="57"/>
      <c r="AM21" s="48"/>
      <c r="AN21" s="48"/>
      <c r="AP21" s="58" t="s">
        <v>110</v>
      </c>
      <c r="AQ21" s="38"/>
      <c r="AT21" s="59"/>
      <c r="AU21" s="41"/>
    </row>
    <row r="22" spans="1:4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1" t="s">
        <v>111</v>
      </c>
      <c r="T22" s="212"/>
      <c r="U22" s="212"/>
      <c r="V22" s="212"/>
      <c r="W22" s="212"/>
      <c r="X22" s="213"/>
      <c r="Z22" s="214" t="s">
        <v>112</v>
      </c>
      <c r="AA22" s="215"/>
      <c r="AB22" s="215"/>
      <c r="AC22" s="215"/>
      <c r="AD22" s="215"/>
      <c r="AE22" s="216"/>
      <c r="AM22" s="63"/>
      <c r="AN22" s="63"/>
    </row>
    <row r="23" spans="1:41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67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53" t="s">
        <v>94</v>
      </c>
      <c r="T23" s="53" t="s">
        <v>106</v>
      </c>
      <c r="U23" s="70"/>
      <c r="V23" s="70"/>
      <c r="W23" s="70"/>
      <c r="X23" s="71"/>
      <c r="Z23" s="72"/>
      <c r="AA23" s="73"/>
      <c r="AB23" s="73"/>
      <c r="AC23" s="73"/>
      <c r="AD23" s="73"/>
      <c r="AE23" s="74"/>
      <c r="AM23" s="48"/>
      <c r="AN23" s="48"/>
      <c r="AO23" s="75"/>
    </row>
    <row r="24" spans="1:43" s="33" customFormat="1" ht="24" customHeight="1">
      <c r="A24" s="76" t="str">
        <f ca="1">OFFSET(A24,-15,0)</f>
        <v>PDL</v>
      </c>
      <c r="B24" s="77">
        <f ca="1">OFFSET(B24,-15,0)</f>
        <v>72</v>
      </c>
      <c r="C24" s="17">
        <v>1</v>
      </c>
      <c r="D24" s="39" t="str">
        <f ca="1">OFFSET(D24,-15,0)</f>
        <v>BEAUDRON Olivier</v>
      </c>
      <c r="E24" s="78" t="str">
        <f ca="1">OFFSET(E24,-15,0)</f>
        <v>1</v>
      </c>
      <c r="F24" s="26">
        <v>0</v>
      </c>
      <c r="G24" s="79">
        <v>0</v>
      </c>
      <c r="H24" s="79">
        <v>0</v>
      </c>
      <c r="I24" s="79">
        <v>0</v>
      </c>
      <c r="J24" s="79">
        <v>10</v>
      </c>
      <c r="K24" s="80">
        <v>0</v>
      </c>
      <c r="L24" s="81" t="s">
        <v>123</v>
      </c>
      <c r="M24" s="217">
        <f>SUM(G24:K24)</f>
        <v>10</v>
      </c>
      <c r="N24" s="218"/>
      <c r="O24" s="82"/>
      <c r="P24" s="221">
        <f aca="true" ca="1" t="shared" si="1" ref="P24:P33">SUM(OFFSET(P24,0,-10),OFFSET(P24,0,-3))</f>
        <v>10</v>
      </c>
      <c r="Q24" s="222"/>
      <c r="R24" s="45"/>
      <c r="S24" s="83"/>
      <c r="T24" s="84"/>
      <c r="U24" s="84"/>
      <c r="V24" s="84"/>
      <c r="W24" s="84"/>
      <c r="X24" s="85"/>
      <c r="Z24" s="83"/>
      <c r="AA24" s="84"/>
      <c r="AB24" s="84"/>
      <c r="AC24" s="84"/>
      <c r="AD24" s="84"/>
      <c r="AE24" s="85"/>
      <c r="AN24" s="48"/>
      <c r="AO24" s="52"/>
      <c r="AQ24" s="38">
        <f aca="true" t="shared" si="2" ref="AQ24:AQ33">COUNT(G24:K24)</f>
        <v>5</v>
      </c>
    </row>
    <row r="25" spans="1:43" s="33" customFormat="1" ht="21.6" customHeight="1">
      <c r="A25" s="76" t="str">
        <f aca="true" ca="1" t="shared" si="3" ref="A25:B33">OFFSET(A25,-15,0)</f>
        <v>PDL</v>
      </c>
      <c r="B25" s="77">
        <f ca="1" t="shared" si="3"/>
        <v>44</v>
      </c>
      <c r="C25" s="17">
        <v>2</v>
      </c>
      <c r="D25" s="39" t="str">
        <f aca="true" ca="1" t="shared" si="4" ref="D25:E33">OFFSET(D25,-15,0)</f>
        <v>JOSSELIN Francois</v>
      </c>
      <c r="E25" s="78" t="str">
        <f ca="1" t="shared" si="4"/>
        <v>1</v>
      </c>
      <c r="F25" s="26">
        <v>10</v>
      </c>
      <c r="G25" s="79">
        <v>0</v>
      </c>
      <c r="H25" s="79">
        <v>0</v>
      </c>
      <c r="I25" s="79">
        <v>10</v>
      </c>
      <c r="J25" s="79">
        <v>0</v>
      </c>
      <c r="K25" s="80">
        <v>10</v>
      </c>
      <c r="L25" s="81" t="s">
        <v>123</v>
      </c>
      <c r="M25" s="217">
        <f aca="true" t="shared" si="5" ref="M25:M33">SUM(G25:K25)</f>
        <v>20</v>
      </c>
      <c r="N25" s="218"/>
      <c r="O25" s="82"/>
      <c r="P25" s="221">
        <f ca="1" t="shared" si="1"/>
        <v>30</v>
      </c>
      <c r="Q25" s="222"/>
      <c r="R25" s="45"/>
      <c r="S25" s="83"/>
      <c r="T25" s="84"/>
      <c r="U25" s="84"/>
      <c r="V25" s="84"/>
      <c r="W25" s="84"/>
      <c r="X25" s="85"/>
      <c r="Z25" s="83"/>
      <c r="AA25" s="84"/>
      <c r="AB25" s="84"/>
      <c r="AC25" s="84"/>
      <c r="AD25" s="84"/>
      <c r="AE25" s="85"/>
      <c r="AM25" s="48"/>
      <c r="AN25" s="48"/>
      <c r="AO25" s="52"/>
      <c r="AQ25" s="38">
        <f t="shared" si="2"/>
        <v>5</v>
      </c>
    </row>
    <row r="26" spans="1:50" s="33" customFormat="1" ht="21.6" customHeight="1">
      <c r="A26" s="76" t="str">
        <f ca="1" t="shared" si="3"/>
        <v>PDL</v>
      </c>
      <c r="B26" s="77">
        <f ca="1" t="shared" si="3"/>
        <v>44</v>
      </c>
      <c r="C26" s="17">
        <v>3</v>
      </c>
      <c r="D26" s="39" t="str">
        <f ca="1" t="shared" si="4"/>
        <v>VOINEAU Franck</v>
      </c>
      <c r="E26" s="78" t="str">
        <f ca="1" t="shared" si="4"/>
        <v>1</v>
      </c>
      <c r="F26" s="26">
        <v>47</v>
      </c>
      <c r="G26" s="79">
        <v>10</v>
      </c>
      <c r="H26" s="79">
        <v>0</v>
      </c>
      <c r="I26" s="79">
        <v>0</v>
      </c>
      <c r="J26" s="79">
        <v>0</v>
      </c>
      <c r="K26" s="80">
        <v>0</v>
      </c>
      <c r="L26" s="81" t="s">
        <v>123</v>
      </c>
      <c r="M26" s="217">
        <f t="shared" si="5"/>
        <v>10</v>
      </c>
      <c r="N26" s="218"/>
      <c r="O26" s="82"/>
      <c r="P26" s="221">
        <f ca="1" t="shared" si="1"/>
        <v>57</v>
      </c>
      <c r="Q26" s="222"/>
      <c r="R26" s="45"/>
      <c r="S26" s="83"/>
      <c r="T26" s="84"/>
      <c r="U26" s="84"/>
      <c r="V26" s="84"/>
      <c r="W26" s="84"/>
      <c r="X26" s="85"/>
      <c r="Z26" s="83"/>
      <c r="AA26" s="84"/>
      <c r="AB26" s="84"/>
      <c r="AC26" s="84"/>
      <c r="AD26" s="84"/>
      <c r="AE26" s="85"/>
      <c r="AM26" s="48"/>
      <c r="AN26" s="48"/>
      <c r="AO26" s="52"/>
      <c r="AQ26" s="38">
        <f t="shared" si="2"/>
        <v>5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ca="1" t="shared" si="3"/>
        <v>PDL</v>
      </c>
      <c r="B27" s="77">
        <f ca="1" t="shared" si="3"/>
        <v>49</v>
      </c>
      <c r="C27" s="17">
        <v>4</v>
      </c>
      <c r="D27" s="28" t="str">
        <f ca="1" t="shared" si="4"/>
        <v>DUVAL Regis</v>
      </c>
      <c r="E27" s="78" t="str">
        <f ca="1" t="shared" si="4"/>
        <v>1</v>
      </c>
      <c r="F27" s="26">
        <v>10</v>
      </c>
      <c r="G27" s="79">
        <v>7</v>
      </c>
      <c r="H27" s="79">
        <v>0</v>
      </c>
      <c r="I27" s="79">
        <v>7</v>
      </c>
      <c r="J27" s="79">
        <v>0</v>
      </c>
      <c r="K27" s="80">
        <v>7</v>
      </c>
      <c r="L27" s="81"/>
      <c r="M27" s="217">
        <f t="shared" si="5"/>
        <v>21</v>
      </c>
      <c r="N27" s="218"/>
      <c r="O27" s="82"/>
      <c r="P27" s="221">
        <f ca="1" t="shared" si="1"/>
        <v>31</v>
      </c>
      <c r="Q27" s="222"/>
      <c r="R27" s="45"/>
      <c r="S27" s="83" t="s">
        <v>264</v>
      </c>
      <c r="T27" s="84"/>
      <c r="U27" s="84"/>
      <c r="V27" s="84"/>
      <c r="W27" s="84"/>
      <c r="X27" s="85"/>
      <c r="Z27" s="83"/>
      <c r="AA27" s="84"/>
      <c r="AB27" s="84"/>
      <c r="AC27" s="84"/>
      <c r="AD27" s="84"/>
      <c r="AE27" s="85"/>
      <c r="AM27" s="48"/>
      <c r="AN27" s="48"/>
      <c r="AO27" s="52"/>
      <c r="AQ27" s="38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ca="1" t="shared" si="3"/>
        <v>PDL</v>
      </c>
      <c r="B28" s="77">
        <f ca="1" t="shared" si="3"/>
        <v>49</v>
      </c>
      <c r="C28" s="17">
        <v>5</v>
      </c>
      <c r="D28" s="28" t="str">
        <f ca="1" t="shared" si="4"/>
        <v>BER Xavier</v>
      </c>
      <c r="E28" s="78" t="str">
        <f ca="1" t="shared" si="4"/>
        <v>1</v>
      </c>
      <c r="F28" s="26">
        <v>10</v>
      </c>
      <c r="G28" s="79">
        <v>0</v>
      </c>
      <c r="H28" s="79">
        <v>10</v>
      </c>
      <c r="I28" s="79">
        <v>0</v>
      </c>
      <c r="J28" s="79">
        <v>0</v>
      </c>
      <c r="K28" s="80">
        <v>0</v>
      </c>
      <c r="L28" s="81"/>
      <c r="M28" s="217">
        <f t="shared" si="5"/>
        <v>10</v>
      </c>
      <c r="N28" s="218"/>
      <c r="O28" s="82"/>
      <c r="P28" s="221">
        <f ca="1" t="shared" si="1"/>
        <v>20</v>
      </c>
      <c r="Q28" s="222"/>
      <c r="R28" s="45"/>
      <c r="S28" s="83" t="s">
        <v>59</v>
      </c>
      <c r="T28" s="84"/>
      <c r="U28" s="84"/>
      <c r="V28" s="84"/>
      <c r="W28" s="84"/>
      <c r="X28" s="85"/>
      <c r="Z28" s="83"/>
      <c r="AA28" s="84"/>
      <c r="AB28" s="84"/>
      <c r="AC28" s="84"/>
      <c r="AD28" s="84"/>
      <c r="AE28" s="85"/>
      <c r="AM28" s="48"/>
      <c r="AN28" s="48"/>
      <c r="AO28" s="52"/>
      <c r="AQ28" s="38">
        <f t="shared" si="2"/>
        <v>5</v>
      </c>
      <c r="AR28" s="32"/>
      <c r="AT28" s="22"/>
      <c r="AU28" s="22"/>
      <c r="AV28" s="48"/>
      <c r="AW28" s="48"/>
      <c r="AX28" s="48"/>
    </row>
    <row r="29" spans="1:44" s="33" customFormat="1" ht="21.6" customHeight="1">
      <c r="A29" s="76" t="str">
        <f ca="1" t="shared" si="3"/>
        <v>BRE</v>
      </c>
      <c r="B29" s="77">
        <f ca="1" t="shared" si="3"/>
        <v>35</v>
      </c>
      <c r="C29" s="17">
        <v>6</v>
      </c>
      <c r="D29" s="28" t="str">
        <f ca="1" t="shared" si="4"/>
        <v>MARTY Leo</v>
      </c>
      <c r="E29" s="78" t="str">
        <f ca="1" t="shared" si="4"/>
        <v>1</v>
      </c>
      <c r="F29" s="26">
        <v>0</v>
      </c>
      <c r="G29" s="79">
        <v>10</v>
      </c>
      <c r="H29" s="79">
        <v>0</v>
      </c>
      <c r="I29" s="79">
        <v>10</v>
      </c>
      <c r="J29" s="79">
        <v>0</v>
      </c>
      <c r="K29" s="80">
        <v>7</v>
      </c>
      <c r="L29" s="81"/>
      <c r="M29" s="217">
        <f t="shared" si="5"/>
        <v>27</v>
      </c>
      <c r="N29" s="218"/>
      <c r="O29" s="82"/>
      <c r="P29" s="221">
        <f ca="1" t="shared" si="1"/>
        <v>27</v>
      </c>
      <c r="Q29" s="220"/>
      <c r="R29" s="45"/>
      <c r="S29" s="83"/>
      <c r="T29" s="84" t="s">
        <v>69</v>
      </c>
      <c r="U29" s="84"/>
      <c r="V29" s="84"/>
      <c r="W29" s="84"/>
      <c r="X29" s="85"/>
      <c r="Z29" s="83"/>
      <c r="AA29" s="84"/>
      <c r="AB29" s="84"/>
      <c r="AC29" s="84"/>
      <c r="AD29" s="84"/>
      <c r="AE29" s="85"/>
      <c r="AM29" s="48"/>
      <c r="AN29" s="48"/>
      <c r="AO29" s="52"/>
      <c r="AQ29" s="38">
        <f t="shared" si="2"/>
        <v>5</v>
      </c>
      <c r="AR29" s="22"/>
    </row>
    <row r="30" spans="1:44" s="33" customFormat="1" ht="21.6" customHeight="1">
      <c r="A30" s="76" t="str">
        <f ca="1" t="shared" si="3"/>
        <v>PDL</v>
      </c>
      <c r="B30" s="77">
        <f ca="1" t="shared" si="3"/>
        <v>53</v>
      </c>
      <c r="C30" s="17">
        <v>7</v>
      </c>
      <c r="D30" s="28" t="str">
        <f ca="1" t="shared" si="4"/>
        <v>BUFFET Corentin</v>
      </c>
      <c r="E30" s="78" t="str">
        <f ca="1" t="shared" si="4"/>
        <v>1</v>
      </c>
      <c r="F30" s="26">
        <v>0</v>
      </c>
      <c r="G30" s="79">
        <v>0</v>
      </c>
      <c r="H30" s="79">
        <v>0</v>
      </c>
      <c r="I30" s="79">
        <v>10</v>
      </c>
      <c r="J30" s="79">
        <v>10</v>
      </c>
      <c r="K30" s="80">
        <v>0</v>
      </c>
      <c r="L30" s="81"/>
      <c r="M30" s="217">
        <f t="shared" si="5"/>
        <v>20</v>
      </c>
      <c r="N30" s="218"/>
      <c r="O30" s="82"/>
      <c r="P30" s="221">
        <f ca="1" t="shared" si="1"/>
        <v>20</v>
      </c>
      <c r="Q30" s="220"/>
      <c r="R30" s="45"/>
      <c r="S30" s="83"/>
      <c r="T30" s="84" t="s">
        <v>280</v>
      </c>
      <c r="U30" s="84"/>
      <c r="V30" s="84"/>
      <c r="W30" s="84"/>
      <c r="X30" s="85"/>
      <c r="Z30" s="83"/>
      <c r="AA30" s="84"/>
      <c r="AB30" s="84"/>
      <c r="AC30" s="84"/>
      <c r="AD30" s="84"/>
      <c r="AE30" s="85"/>
      <c r="AM30" s="48"/>
      <c r="AN30" s="48"/>
      <c r="AO30" s="52"/>
      <c r="AQ30" s="38">
        <f t="shared" si="2"/>
        <v>5</v>
      </c>
      <c r="AR30" s="22"/>
    </row>
    <row r="31" spans="1:44" s="33" customFormat="1" ht="21.6" customHeight="1">
      <c r="A31" s="76" t="str">
        <f ca="1" t="shared" si="3"/>
        <v>IDF</v>
      </c>
      <c r="B31" s="77">
        <f ca="1" t="shared" si="3"/>
        <v>93</v>
      </c>
      <c r="C31" s="17">
        <v>8</v>
      </c>
      <c r="D31" s="28" t="str">
        <f ca="1" t="shared" si="4"/>
        <v>GAY Alexandre</v>
      </c>
      <c r="E31" s="78" t="str">
        <f ca="1" t="shared" si="4"/>
        <v>1</v>
      </c>
      <c r="F31" s="26">
        <v>0</v>
      </c>
      <c r="G31" s="79">
        <v>0</v>
      </c>
      <c r="H31" s="79">
        <v>0</v>
      </c>
      <c r="I31" s="79">
        <v>10</v>
      </c>
      <c r="J31" s="79">
        <v>10</v>
      </c>
      <c r="K31" s="80" t="str">
        <f>IF(L31&lt;&gt;"","-","")</f>
        <v/>
      </c>
      <c r="L31" s="81"/>
      <c r="M31" s="217">
        <f t="shared" si="5"/>
        <v>20</v>
      </c>
      <c r="N31" s="218"/>
      <c r="O31" s="82"/>
      <c r="P31" s="221">
        <f ca="1" t="shared" si="1"/>
        <v>20</v>
      </c>
      <c r="Q31" s="222"/>
      <c r="R31" s="45"/>
      <c r="S31" s="83"/>
      <c r="T31" s="84"/>
      <c r="U31" s="84"/>
      <c r="V31" s="84"/>
      <c r="W31" s="84"/>
      <c r="X31" s="85"/>
      <c r="Z31" s="83"/>
      <c r="AA31" s="84"/>
      <c r="AB31" s="84"/>
      <c r="AC31" s="84"/>
      <c r="AD31" s="84"/>
      <c r="AE31" s="85"/>
      <c r="AM31" s="48"/>
      <c r="AN31" s="48"/>
      <c r="AO31" s="52"/>
      <c r="AQ31" s="38">
        <f t="shared" si="2"/>
        <v>4</v>
      </c>
      <c r="AR31" s="22"/>
    </row>
    <row r="32" spans="1:45" s="33" customFormat="1" ht="21.6" customHeight="1">
      <c r="A32" s="76" t="str">
        <f ca="1" t="shared" si="3"/>
        <v>PDL</v>
      </c>
      <c r="B32" s="77">
        <f ca="1" t="shared" si="3"/>
        <v>85</v>
      </c>
      <c r="C32" s="17">
        <v>9</v>
      </c>
      <c r="D32" s="39" t="str">
        <f ca="1" t="shared" si="4"/>
        <v>MARIONNEAU Julien</v>
      </c>
      <c r="E32" s="78" t="str">
        <f ca="1" t="shared" si="4"/>
        <v>1</v>
      </c>
      <c r="F32" s="26">
        <v>97</v>
      </c>
      <c r="G32" s="79">
        <v>10</v>
      </c>
      <c r="H32" s="79" t="str">
        <f>IF(L32&lt;&gt;"","-","")</f>
        <v/>
      </c>
      <c r="I32" s="79" t="str">
        <f>IF(L32&lt;&gt;"","-","")</f>
        <v/>
      </c>
      <c r="J32" s="79" t="str">
        <f>IF(L32&lt;&gt;"","-","")</f>
        <v/>
      </c>
      <c r="K32" s="80" t="str">
        <f>IF(L32&lt;&gt;"","-","")</f>
        <v/>
      </c>
      <c r="L32" s="81"/>
      <c r="M32" s="217">
        <f t="shared" si="5"/>
        <v>10</v>
      </c>
      <c r="N32" s="218"/>
      <c r="O32" s="82"/>
      <c r="P32" s="247">
        <f ca="1" t="shared" si="1"/>
        <v>107</v>
      </c>
      <c r="Q32" s="248"/>
      <c r="R32" s="87"/>
      <c r="S32" s="83"/>
      <c r="T32" s="84"/>
      <c r="U32" s="84"/>
      <c r="V32" s="84"/>
      <c r="W32" s="84"/>
      <c r="X32" s="85"/>
      <c r="Z32" s="83"/>
      <c r="AA32" s="84"/>
      <c r="AB32" s="84"/>
      <c r="AC32" s="84"/>
      <c r="AD32" s="84"/>
      <c r="AE32" s="85"/>
      <c r="AN32" s="88"/>
      <c r="AO32" s="88"/>
      <c r="AP32" s="88"/>
      <c r="AQ32" s="38">
        <f t="shared" si="2"/>
        <v>1</v>
      </c>
      <c r="AR32" s="48"/>
      <c r="AS32" s="48"/>
    </row>
    <row r="33" spans="1:45" s="33" customFormat="1" ht="21.6" customHeight="1" thickBot="1">
      <c r="A33" s="89" t="str">
        <f ca="1" t="shared" si="3"/>
        <v>PDL</v>
      </c>
      <c r="B33" s="90">
        <f ca="1" t="shared" si="3"/>
        <v>53</v>
      </c>
      <c r="C33" s="17">
        <v>10</v>
      </c>
      <c r="D33" s="39" t="str">
        <f ca="1" t="shared" si="4"/>
        <v>BAUDRE Thomas</v>
      </c>
      <c r="E33" s="78" t="str">
        <f ca="1" t="shared" si="4"/>
        <v>1</v>
      </c>
      <c r="F33" s="26">
        <v>60</v>
      </c>
      <c r="G33" s="79">
        <v>10</v>
      </c>
      <c r="H33" s="79">
        <v>10</v>
      </c>
      <c r="I33" s="79">
        <v>10</v>
      </c>
      <c r="J33" s="79">
        <v>10</v>
      </c>
      <c r="K33" s="80" t="str">
        <f>IF(L33&lt;&gt;"","-","")</f>
        <v/>
      </c>
      <c r="L33" s="81"/>
      <c r="M33" s="217">
        <f t="shared" si="5"/>
        <v>40</v>
      </c>
      <c r="N33" s="218"/>
      <c r="O33" s="82"/>
      <c r="P33" s="247">
        <f ca="1" t="shared" si="1"/>
        <v>100</v>
      </c>
      <c r="Q33" s="248"/>
      <c r="R33" s="87"/>
      <c r="S33" s="91"/>
      <c r="T33" s="92"/>
      <c r="U33" s="92"/>
      <c r="V33" s="92"/>
      <c r="W33" s="92"/>
      <c r="X33" s="93"/>
      <c r="Z33" s="91"/>
      <c r="AA33" s="92"/>
      <c r="AB33" s="92"/>
      <c r="AC33" s="92"/>
      <c r="AD33" s="92"/>
      <c r="AE33" s="93"/>
      <c r="AN33" s="88"/>
      <c r="AO33" s="88"/>
      <c r="AP33" s="88"/>
      <c r="AQ33" s="38">
        <f t="shared" si="2"/>
        <v>4</v>
      </c>
      <c r="AR33" s="48"/>
      <c r="AS33" s="48"/>
    </row>
    <row r="34" spans="1:37" s="33" customFormat="1" ht="13.9" customHeight="1">
      <c r="A34" s="37"/>
      <c r="B34" s="37"/>
      <c r="C34" s="174" t="s">
        <v>126</v>
      </c>
      <c r="D34" s="174"/>
      <c r="E34" s="174"/>
      <c r="F34" s="174"/>
      <c r="G34" s="174"/>
      <c r="H34" s="174"/>
      <c r="I34" s="174"/>
      <c r="J34" s="174"/>
      <c r="K34" s="174"/>
      <c r="L34" s="174"/>
      <c r="M34" s="225" t="s">
        <v>127</v>
      </c>
      <c r="N34" s="225"/>
      <c r="O34" s="225"/>
      <c r="P34" s="225"/>
      <c r="Q34" s="225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</row>
    <row r="35" spans="1:39" s="33" customFormat="1" ht="14.45" customHeight="1" hidden="1">
      <c r="A35" s="37"/>
      <c r="B35" s="37"/>
      <c r="C35" s="95">
        <f>COUNT(L35:AJ35,S42:X42,Z42:AE42)</f>
        <v>0</v>
      </c>
      <c r="D35" s="95"/>
      <c r="E35" s="38"/>
      <c r="F35" s="38"/>
      <c r="G35" s="226" t="s">
        <v>128</v>
      </c>
      <c r="H35" s="227"/>
      <c r="I35" s="227"/>
      <c r="J35" s="227"/>
      <c r="K35" s="227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7"/>
      <c r="AL35" s="41"/>
      <c r="AM35" s="41"/>
    </row>
    <row r="36" spans="1:39" s="33" customFormat="1" ht="14.45" customHeight="1" hidden="1">
      <c r="A36" s="37"/>
      <c r="B36" s="37"/>
      <c r="C36" s="38"/>
      <c r="D36" s="38"/>
      <c r="E36" s="38"/>
      <c r="F36" s="38"/>
      <c r="G36" s="223" t="s">
        <v>129</v>
      </c>
      <c r="H36" s="224"/>
      <c r="I36" s="224"/>
      <c r="J36" s="224"/>
      <c r="K36" s="224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7"/>
      <c r="AL36" s="41"/>
      <c r="AM36" s="41"/>
    </row>
    <row r="37" spans="1:37" s="33" customFormat="1" ht="14.45" customHeight="1" hidden="1">
      <c r="A37" s="37"/>
      <c r="B37" s="37"/>
      <c r="C37" s="95"/>
      <c r="D37" s="38"/>
      <c r="E37" s="38"/>
      <c r="F37" s="38"/>
      <c r="G37" s="223" t="s">
        <v>130</v>
      </c>
      <c r="H37" s="224"/>
      <c r="I37" s="224"/>
      <c r="J37" s="224"/>
      <c r="K37" s="224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7"/>
    </row>
    <row r="38" spans="1:45" s="33" customFormat="1" ht="5.45" customHeight="1" hidden="1">
      <c r="A38" s="1"/>
      <c r="B38" s="1"/>
      <c r="C38" s="98"/>
      <c r="D38" s="38"/>
      <c r="E38" s="99"/>
      <c r="F38" s="100"/>
      <c r="G38" s="99"/>
      <c r="H38" s="99"/>
      <c r="I38" s="99"/>
      <c r="J38" s="99"/>
      <c r="K38" s="99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2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98"/>
      <c r="D39" s="24"/>
      <c r="E39" s="99"/>
      <c r="F39" s="100"/>
      <c r="G39" s="99"/>
      <c r="H39" s="99"/>
      <c r="I39" s="99"/>
      <c r="J39" s="99"/>
      <c r="K39" s="99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4"/>
      <c r="AG39" s="104"/>
      <c r="AH39" s="104"/>
      <c r="AI39" s="104"/>
      <c r="AJ39" s="104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24"/>
      <c r="D40" s="24"/>
      <c r="E40" s="24"/>
      <c r="F40" s="24"/>
      <c r="G40" s="24"/>
      <c r="H40" s="24"/>
      <c r="I40" s="24"/>
      <c r="J40" s="24"/>
      <c r="K40" s="24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5"/>
    </row>
    <row r="41" spans="3:35" ht="5.45" customHeight="1" hidden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3:31" ht="14.45" customHeight="1" hidden="1">
      <c r="C42" s="24"/>
      <c r="D42" s="3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4"/>
      <c r="T42" s="104"/>
      <c r="U42" s="104"/>
      <c r="V42" s="104"/>
      <c r="W42" s="104"/>
      <c r="X42" s="104"/>
      <c r="Z42" s="104"/>
      <c r="AA42" s="104"/>
      <c r="AB42" s="104"/>
      <c r="AC42" s="104"/>
      <c r="AD42" s="104"/>
      <c r="AE42" s="104"/>
    </row>
    <row r="43" spans="3:31" ht="15" hidden="1">
      <c r="C43" s="24"/>
      <c r="D43" s="38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3"/>
      <c r="T43" s="103"/>
      <c r="U43" s="103"/>
      <c r="V43" s="103"/>
      <c r="W43" s="103"/>
      <c r="X43" s="103"/>
      <c r="Z43" s="103"/>
      <c r="AA43" s="103"/>
      <c r="AB43" s="103"/>
      <c r="AC43" s="103"/>
      <c r="AD43" s="103"/>
      <c r="AE43" s="103"/>
    </row>
    <row r="44" spans="3:31" ht="1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3"/>
      <c r="T44" s="103"/>
      <c r="U44" s="103"/>
      <c r="V44" s="103"/>
      <c r="W44" s="103"/>
      <c r="X44" s="103"/>
      <c r="Z44" s="103"/>
      <c r="AA44" s="103"/>
      <c r="AB44" s="103"/>
      <c r="AC44" s="103"/>
      <c r="AD44" s="103"/>
      <c r="AE44" s="103"/>
    </row>
    <row r="45" spans="3:30" ht="4.9" customHeight="1" hidden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3:31" ht="1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3"/>
      <c r="T46" s="103"/>
      <c r="U46" s="103"/>
      <c r="V46" s="103"/>
      <c r="W46" s="103"/>
      <c r="X46" s="103"/>
      <c r="Z46" s="103"/>
      <c r="AA46" s="103"/>
      <c r="AB46" s="103"/>
      <c r="AC46" s="103"/>
      <c r="AD46" s="103"/>
      <c r="AE46" s="103"/>
    </row>
    <row r="47" spans="3:31" ht="1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3"/>
      <c r="T47" s="103"/>
      <c r="U47" s="103"/>
      <c r="V47" s="103"/>
      <c r="W47" s="103"/>
      <c r="X47" s="103"/>
      <c r="Z47" s="103"/>
      <c r="AA47" s="103"/>
      <c r="AB47" s="103"/>
      <c r="AC47" s="103"/>
      <c r="AD47" s="103"/>
      <c r="AE47" s="103"/>
    </row>
    <row r="50" spans="12:34" ht="15">
      <c r="L50" t="s">
        <v>131</v>
      </c>
      <c r="M50" t="s">
        <v>132</v>
      </c>
      <c r="N50" t="s">
        <v>133</v>
      </c>
      <c r="O50" t="s">
        <v>134</v>
      </c>
      <c r="P50" t="s">
        <v>135</v>
      </c>
      <c r="Q50" t="s">
        <v>136</v>
      </c>
      <c r="R50" t="s">
        <v>137</v>
      </c>
      <c r="S50" t="s">
        <v>138</v>
      </c>
      <c r="T50" t="s">
        <v>139</v>
      </c>
      <c r="V50" t="s">
        <v>141</v>
      </c>
      <c r="W50" t="s">
        <v>142</v>
      </c>
      <c r="Y50" t="s">
        <v>144</v>
      </c>
      <c r="Z50" t="s">
        <v>145</v>
      </c>
      <c r="AA50" t="s">
        <v>146</v>
      </c>
      <c r="AC50" t="s">
        <v>148</v>
      </c>
      <c r="AD50" t="s">
        <v>149</v>
      </c>
      <c r="AE50" t="s">
        <v>281</v>
      </c>
      <c r="AF50" t="s">
        <v>196</v>
      </c>
      <c r="AG50" t="s">
        <v>169</v>
      </c>
      <c r="AH50" t="s">
        <v>238</v>
      </c>
    </row>
    <row r="51" spans="12:34" ht="15">
      <c r="L51" t="s">
        <v>151</v>
      </c>
      <c r="M51" t="s">
        <v>152</v>
      </c>
      <c r="N51" t="s">
        <v>153</v>
      </c>
      <c r="O51" t="s">
        <v>154</v>
      </c>
      <c r="P51" t="s">
        <v>155</v>
      </c>
      <c r="Q51" t="s">
        <v>156</v>
      </c>
      <c r="R51" t="s">
        <v>157</v>
      </c>
      <c r="S51" t="s">
        <v>158</v>
      </c>
      <c r="T51" t="s">
        <v>159</v>
      </c>
      <c r="V51" t="s">
        <v>161</v>
      </c>
      <c r="W51" t="s">
        <v>140</v>
      </c>
      <c r="Y51" t="s">
        <v>164</v>
      </c>
      <c r="Z51" t="s">
        <v>165</v>
      </c>
      <c r="AA51" t="s">
        <v>166</v>
      </c>
      <c r="AC51" t="s">
        <v>143</v>
      </c>
      <c r="AD51" t="s">
        <v>162</v>
      </c>
      <c r="AE51" t="s">
        <v>147</v>
      </c>
      <c r="AF51" t="s">
        <v>197</v>
      </c>
      <c r="AG51" t="s">
        <v>170</v>
      </c>
      <c r="AH51" t="s">
        <v>168</v>
      </c>
    </row>
  </sheetData>
  <sheetProtection selectLockedCells="1"/>
  <mergeCells count="56">
    <mergeCell ref="G37:K37"/>
    <mergeCell ref="M30:N30"/>
    <mergeCell ref="P30:Q30"/>
    <mergeCell ref="M31:N31"/>
    <mergeCell ref="P31:Q31"/>
    <mergeCell ref="M32:N32"/>
    <mergeCell ref="P32:Q32"/>
    <mergeCell ref="M33:N33"/>
    <mergeCell ref="P33:Q33"/>
    <mergeCell ref="M34:Q34"/>
    <mergeCell ref="G35:K35"/>
    <mergeCell ref="G36:K36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zoomScale="81" zoomScaleNormal="81" workbookViewId="0" topLeftCell="C8">
      <pane ySplit="1" topLeftCell="A15" activePane="bottomLeft" state="frozen"/>
      <selection pane="topLeft" activeCell="G18" sqref="G18:K18"/>
      <selection pane="bottomLeft" activeCell="I28" sqref="I2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12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282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283</v>
      </c>
      <c r="U2" s="9"/>
      <c r="V2" s="9"/>
      <c r="W2" s="5"/>
      <c r="X2" s="186" t="str">
        <f>IF(T2="","",T2)</f>
        <v>4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25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1" ht="19.15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4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9.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01" t="s">
        <v>15</v>
      </c>
      <c r="H8" s="202"/>
      <c r="I8" s="202"/>
      <c r="J8" s="202"/>
      <c r="K8" s="20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178" t="s">
        <v>22</v>
      </c>
      <c r="S8" s="20" t="s">
        <v>23</v>
      </c>
      <c r="T8" s="20" t="s">
        <v>24</v>
      </c>
      <c r="U8" s="20" t="s">
        <v>25</v>
      </c>
      <c r="V8" s="177" t="s">
        <v>26</v>
      </c>
      <c r="W8" s="20" t="s">
        <v>27</v>
      </c>
      <c r="X8" s="53" t="s">
        <v>28</v>
      </c>
      <c r="Y8" s="20" t="s">
        <v>29</v>
      </c>
      <c r="Z8" s="20" t="s">
        <v>30</v>
      </c>
      <c r="AA8" s="53" t="s">
        <v>31</v>
      </c>
      <c r="AB8" s="20" t="s">
        <v>32</v>
      </c>
      <c r="AC8" s="53" t="s">
        <v>33</v>
      </c>
      <c r="AD8" s="20" t="s">
        <v>34</v>
      </c>
      <c r="AE8" s="53" t="s">
        <v>35</v>
      </c>
      <c r="AF8" s="20" t="s">
        <v>36</v>
      </c>
      <c r="AG8" s="20" t="s">
        <v>37</v>
      </c>
      <c r="AH8" s="53" t="s">
        <v>38</v>
      </c>
      <c r="AI8" s="20" t="s">
        <v>39</v>
      </c>
      <c r="AJ8" s="20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6" s="33" customFormat="1" ht="19.15" customHeight="1">
      <c r="A9" s="26" t="s">
        <v>42</v>
      </c>
      <c r="B9" s="26">
        <v>49</v>
      </c>
      <c r="C9" s="27">
        <f ca="1">OFFSET(C9,15,0)</f>
        <v>1</v>
      </c>
      <c r="D9" s="28" t="s">
        <v>284</v>
      </c>
      <c r="E9" s="26" t="s">
        <v>44</v>
      </c>
      <c r="F9" s="26">
        <v>72</v>
      </c>
      <c r="G9" s="204" t="s">
        <v>235</v>
      </c>
      <c r="H9" s="205"/>
      <c r="I9" s="205"/>
      <c r="J9" s="205"/>
      <c r="K9" s="206"/>
      <c r="L9" s="29" t="s">
        <v>58</v>
      </c>
      <c r="M9" s="30"/>
      <c r="N9" s="30"/>
      <c r="O9" s="30"/>
      <c r="P9" s="30"/>
      <c r="Q9" s="29" t="s">
        <v>59</v>
      </c>
      <c r="R9" s="30"/>
      <c r="S9" s="30"/>
      <c r="T9" s="30"/>
      <c r="U9" s="30"/>
      <c r="V9" s="29"/>
      <c r="W9" s="30"/>
      <c r="X9" s="30"/>
      <c r="Y9" s="30"/>
      <c r="Z9" s="30"/>
      <c r="AA9" s="29"/>
      <c r="AB9" s="30"/>
      <c r="AC9" s="30"/>
      <c r="AD9" s="30"/>
      <c r="AE9" s="29"/>
      <c r="AF9" s="30"/>
      <c r="AG9" s="30"/>
      <c r="AH9" s="30"/>
      <c r="AI9" s="30"/>
      <c r="AJ9" s="30"/>
      <c r="AK9" s="31"/>
      <c r="AL9" s="32"/>
      <c r="AM9" s="31"/>
      <c r="AN9" s="32"/>
      <c r="AP9" s="34" t="s">
        <v>51</v>
      </c>
      <c r="AQ9" s="35">
        <f>IF(E9="M",100,IF(E9=1,100,IF(E9="","",120)))</f>
        <v>120</v>
      </c>
      <c r="AT9" s="36"/>
    </row>
    <row r="10" spans="1:46" s="37" customFormat="1" ht="21.6" customHeight="1">
      <c r="A10" s="26" t="s">
        <v>42</v>
      </c>
      <c r="B10" s="26">
        <v>49</v>
      </c>
      <c r="C10" s="27">
        <f aca="true" ca="1" t="shared" si="0" ref="C10:C18">OFFSET(C10,15,0)</f>
        <v>2</v>
      </c>
      <c r="D10" s="28" t="s">
        <v>285</v>
      </c>
      <c r="E10" s="26" t="s">
        <v>44</v>
      </c>
      <c r="F10" s="26">
        <v>73</v>
      </c>
      <c r="G10" s="204" t="s">
        <v>286</v>
      </c>
      <c r="H10" s="205"/>
      <c r="I10" s="205"/>
      <c r="J10" s="205"/>
      <c r="K10" s="206"/>
      <c r="L10" s="30"/>
      <c r="M10" s="30"/>
      <c r="N10" s="29" t="s">
        <v>80</v>
      </c>
      <c r="O10" s="30"/>
      <c r="P10" s="30"/>
      <c r="Q10" s="30"/>
      <c r="R10" s="30"/>
      <c r="S10" s="29" t="s">
        <v>268</v>
      </c>
      <c r="T10" s="30"/>
      <c r="U10" s="30"/>
      <c r="V10" s="30"/>
      <c r="W10" s="29" t="s">
        <v>58</v>
      </c>
      <c r="X10" s="30"/>
      <c r="Y10" s="30"/>
      <c r="Z10" s="30"/>
      <c r="AA10" s="30"/>
      <c r="AB10" s="30"/>
      <c r="AC10" s="29"/>
      <c r="AD10" s="30"/>
      <c r="AE10" s="30"/>
      <c r="AF10" s="29" t="s">
        <v>187</v>
      </c>
      <c r="AG10" s="30"/>
      <c r="AH10" s="30"/>
      <c r="AI10" s="30"/>
      <c r="AJ10" s="30"/>
      <c r="AK10" s="31"/>
      <c r="AL10" s="32"/>
      <c r="AM10" s="31"/>
      <c r="AN10" s="32"/>
      <c r="AP10" s="34" t="s">
        <v>55</v>
      </c>
      <c r="AQ10" s="35"/>
      <c r="AT10" s="36"/>
    </row>
    <row r="11" spans="1:46" s="33" customFormat="1" ht="21.6" customHeight="1">
      <c r="A11" s="26" t="s">
        <v>42</v>
      </c>
      <c r="B11" s="26">
        <v>44</v>
      </c>
      <c r="C11" s="27">
        <f ca="1" t="shared" si="0"/>
        <v>3</v>
      </c>
      <c r="D11" s="28" t="s">
        <v>287</v>
      </c>
      <c r="E11" s="26" t="s">
        <v>44</v>
      </c>
      <c r="F11" s="26">
        <v>73</v>
      </c>
      <c r="G11" s="204" t="s">
        <v>254</v>
      </c>
      <c r="H11" s="205"/>
      <c r="I11" s="205"/>
      <c r="J11" s="205"/>
      <c r="K11" s="206"/>
      <c r="L11" s="29" t="s">
        <v>48</v>
      </c>
      <c r="M11" s="30"/>
      <c r="N11" s="30"/>
      <c r="O11" s="30"/>
      <c r="P11" s="30"/>
      <c r="Q11" s="30"/>
      <c r="R11" s="30"/>
      <c r="S11" s="30"/>
      <c r="T11" s="29" t="s">
        <v>268</v>
      </c>
      <c r="U11" s="30"/>
      <c r="V11" s="30"/>
      <c r="W11" s="30"/>
      <c r="X11" s="30"/>
      <c r="Y11" s="29" t="s">
        <v>50</v>
      </c>
      <c r="Z11" s="30"/>
      <c r="AA11" s="30"/>
      <c r="AB11" s="30"/>
      <c r="AC11" s="30"/>
      <c r="AD11" s="29" t="s">
        <v>174</v>
      </c>
      <c r="AE11" s="30"/>
      <c r="AF11" s="30"/>
      <c r="AG11" s="30"/>
      <c r="AH11" s="29"/>
      <c r="AI11" s="30"/>
      <c r="AJ11" s="30"/>
      <c r="AK11" s="31"/>
      <c r="AL11" s="32"/>
      <c r="AM11" s="31"/>
      <c r="AN11" s="32"/>
      <c r="AP11" s="34" t="s">
        <v>60</v>
      </c>
      <c r="AQ11" s="38"/>
      <c r="AT11" s="36"/>
    </row>
    <row r="12" spans="1:46" s="33" customFormat="1" ht="21.6" customHeight="1">
      <c r="A12" s="26" t="s">
        <v>82</v>
      </c>
      <c r="B12" s="26">
        <v>37</v>
      </c>
      <c r="C12" s="27">
        <f ca="1" t="shared" si="0"/>
        <v>4</v>
      </c>
      <c r="D12" s="28" t="s">
        <v>288</v>
      </c>
      <c r="E12" s="26" t="s">
        <v>44</v>
      </c>
      <c r="F12" s="26">
        <v>75</v>
      </c>
      <c r="G12" s="204" t="s">
        <v>84</v>
      </c>
      <c r="H12" s="205"/>
      <c r="I12" s="205"/>
      <c r="J12" s="205"/>
      <c r="K12" s="206"/>
      <c r="L12" s="30"/>
      <c r="M12" s="30"/>
      <c r="N12" s="29" t="s">
        <v>59</v>
      </c>
      <c r="O12" s="30"/>
      <c r="P12" s="30"/>
      <c r="Q12" s="30"/>
      <c r="R12" s="29"/>
      <c r="S12" s="30"/>
      <c r="T12" s="30"/>
      <c r="U12" s="30"/>
      <c r="V12" s="29"/>
      <c r="W12" s="30"/>
      <c r="X12" s="30"/>
      <c r="Y12" s="30"/>
      <c r="Z12" s="29" t="s">
        <v>59</v>
      </c>
      <c r="AA12" s="30"/>
      <c r="AB12" s="30"/>
      <c r="AC12" s="30"/>
      <c r="AD12" s="30"/>
      <c r="AE12" s="30"/>
      <c r="AF12" s="30"/>
      <c r="AG12" s="30"/>
      <c r="AH12" s="30"/>
      <c r="AI12" s="29" t="s">
        <v>59</v>
      </c>
      <c r="AJ12" s="30"/>
      <c r="AK12" s="31"/>
      <c r="AL12" s="32"/>
      <c r="AM12" s="31"/>
      <c r="AN12" s="32"/>
      <c r="AP12" s="34" t="s">
        <v>63</v>
      </c>
      <c r="AQ12" s="38"/>
      <c r="AT12" s="36"/>
    </row>
    <row r="13" spans="1:46" s="33" customFormat="1" ht="21.6" customHeight="1">
      <c r="A13" s="26" t="s">
        <v>179</v>
      </c>
      <c r="B13" s="26">
        <v>35</v>
      </c>
      <c r="C13" s="27">
        <f ca="1" t="shared" si="0"/>
        <v>5</v>
      </c>
      <c r="D13" s="28" t="s">
        <v>289</v>
      </c>
      <c r="E13" s="26">
        <v>1</v>
      </c>
      <c r="F13" s="26">
        <v>75</v>
      </c>
      <c r="G13" s="204" t="s">
        <v>290</v>
      </c>
      <c r="H13" s="205"/>
      <c r="I13" s="205"/>
      <c r="J13" s="205"/>
      <c r="K13" s="206"/>
      <c r="L13" s="30"/>
      <c r="M13" s="30"/>
      <c r="N13" s="30"/>
      <c r="O13" s="29" t="s">
        <v>59</v>
      </c>
      <c r="P13" s="30"/>
      <c r="Q13" s="30"/>
      <c r="R13" s="30"/>
      <c r="S13" s="30"/>
      <c r="T13" s="29" t="s">
        <v>80</v>
      </c>
      <c r="U13" s="30"/>
      <c r="V13" s="30"/>
      <c r="W13" s="30"/>
      <c r="X13" s="30"/>
      <c r="Y13" s="30"/>
      <c r="Z13" s="30"/>
      <c r="AA13" s="29"/>
      <c r="AB13" s="30"/>
      <c r="AC13" s="30"/>
      <c r="AD13" s="30"/>
      <c r="AE13" s="30"/>
      <c r="AF13" s="29" t="s">
        <v>70</v>
      </c>
      <c r="AG13" s="30"/>
      <c r="AH13" s="30"/>
      <c r="AI13" s="30"/>
      <c r="AJ13" s="29" t="s">
        <v>59</v>
      </c>
      <c r="AK13" s="32"/>
      <c r="AL13" s="32"/>
      <c r="AM13" s="32"/>
      <c r="AN13" s="32"/>
      <c r="AP13" s="34" t="s">
        <v>66</v>
      </c>
      <c r="AQ13" s="38"/>
      <c r="AT13" s="36"/>
    </row>
    <row r="14" spans="1:46" s="33" customFormat="1" ht="21.6" customHeight="1">
      <c r="A14" s="26" t="s">
        <v>42</v>
      </c>
      <c r="B14" s="26">
        <v>44</v>
      </c>
      <c r="C14" s="27">
        <f ca="1" t="shared" si="0"/>
        <v>6</v>
      </c>
      <c r="D14" s="39" t="s">
        <v>291</v>
      </c>
      <c r="E14" s="26" t="s">
        <v>44</v>
      </c>
      <c r="F14" s="26">
        <v>80</v>
      </c>
      <c r="G14" s="204" t="s">
        <v>292</v>
      </c>
      <c r="H14" s="205"/>
      <c r="I14" s="205"/>
      <c r="J14" s="205"/>
      <c r="K14" s="206"/>
      <c r="L14" s="30"/>
      <c r="M14" s="30"/>
      <c r="N14" s="30"/>
      <c r="O14" s="30"/>
      <c r="P14" s="30"/>
      <c r="Q14" s="29" t="s">
        <v>49</v>
      </c>
      <c r="R14" s="30"/>
      <c r="S14" s="30"/>
      <c r="T14" s="30"/>
      <c r="U14" s="29" t="s">
        <v>50</v>
      </c>
      <c r="V14" s="30"/>
      <c r="W14" s="29" t="s">
        <v>182</v>
      </c>
      <c r="X14" s="30"/>
      <c r="Y14" s="30"/>
      <c r="Z14" s="30"/>
      <c r="AA14" s="30"/>
      <c r="AB14" s="30"/>
      <c r="AC14" s="30"/>
      <c r="AD14" s="29" t="s">
        <v>182</v>
      </c>
      <c r="AE14" s="30"/>
      <c r="AF14" s="30"/>
      <c r="AG14" s="29" t="s">
        <v>182</v>
      </c>
      <c r="AH14" s="30"/>
      <c r="AI14" s="30"/>
      <c r="AJ14" s="30"/>
      <c r="AK14" s="32"/>
      <c r="AL14" s="32"/>
      <c r="AM14" s="32"/>
      <c r="AN14" s="32"/>
      <c r="AP14" s="34" t="s">
        <v>71</v>
      </c>
      <c r="AQ14" s="38"/>
      <c r="AT14" s="36"/>
    </row>
    <row r="15" spans="1:46" s="33" customFormat="1" ht="21.6" customHeight="1">
      <c r="A15" s="26" t="s">
        <v>82</v>
      </c>
      <c r="B15" s="26">
        <v>45</v>
      </c>
      <c r="C15" s="27">
        <f ca="1" t="shared" si="0"/>
        <v>7</v>
      </c>
      <c r="D15" s="28" t="s">
        <v>293</v>
      </c>
      <c r="E15" s="26" t="s">
        <v>44</v>
      </c>
      <c r="F15" s="26">
        <v>81</v>
      </c>
      <c r="G15" s="204" t="s">
        <v>294</v>
      </c>
      <c r="H15" s="205"/>
      <c r="I15" s="205"/>
      <c r="J15" s="205"/>
      <c r="K15" s="206"/>
      <c r="L15" s="30"/>
      <c r="M15" s="30"/>
      <c r="N15" s="30"/>
      <c r="O15" s="30"/>
      <c r="P15" s="29" t="s">
        <v>187</v>
      </c>
      <c r="Q15" s="30"/>
      <c r="R15" s="30"/>
      <c r="S15" s="29" t="s">
        <v>186</v>
      </c>
      <c r="T15" s="30"/>
      <c r="U15" s="30"/>
      <c r="V15" s="30"/>
      <c r="W15" s="30"/>
      <c r="X15" s="30"/>
      <c r="Y15" s="29" t="s">
        <v>59</v>
      </c>
      <c r="Z15" s="30"/>
      <c r="AA15" s="30"/>
      <c r="AB15" s="29" t="s">
        <v>59</v>
      </c>
      <c r="AC15" s="30"/>
      <c r="AD15" s="30"/>
      <c r="AE15" s="29"/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74</v>
      </c>
      <c r="AQ15" s="38"/>
      <c r="AT15" s="36"/>
    </row>
    <row r="16" spans="1:46" s="33" customFormat="1" ht="21.6" customHeight="1">
      <c r="A16" s="26" t="s">
        <v>82</v>
      </c>
      <c r="B16" s="26">
        <v>28</v>
      </c>
      <c r="C16" s="27">
        <f ca="1" t="shared" si="0"/>
        <v>8</v>
      </c>
      <c r="D16" s="28" t="s">
        <v>295</v>
      </c>
      <c r="E16" s="26" t="s">
        <v>44</v>
      </c>
      <c r="F16" s="26">
        <v>81</v>
      </c>
      <c r="G16" s="204" t="s">
        <v>296</v>
      </c>
      <c r="H16" s="205"/>
      <c r="I16" s="205"/>
      <c r="J16" s="205"/>
      <c r="K16" s="206"/>
      <c r="L16" s="30"/>
      <c r="M16" s="29" t="s">
        <v>297</v>
      </c>
      <c r="N16" s="30"/>
      <c r="O16" s="30"/>
      <c r="P16" s="30"/>
      <c r="Q16" s="30"/>
      <c r="R16" s="29"/>
      <c r="S16" s="30"/>
      <c r="T16" s="30"/>
      <c r="U16" s="30"/>
      <c r="V16" s="30"/>
      <c r="W16" s="30"/>
      <c r="X16" s="29"/>
      <c r="Y16" s="30"/>
      <c r="Z16" s="30"/>
      <c r="AA16" s="30"/>
      <c r="AB16" s="30"/>
      <c r="AC16" s="29"/>
      <c r="AD16" s="30"/>
      <c r="AE16" s="30"/>
      <c r="AF16" s="30"/>
      <c r="AG16" s="30"/>
      <c r="AH16" s="29"/>
      <c r="AI16" s="30"/>
      <c r="AJ16" s="30"/>
      <c r="AK16" s="32"/>
      <c r="AL16" s="32"/>
      <c r="AM16" s="32"/>
      <c r="AN16" s="32"/>
      <c r="AP16" s="34" t="s">
        <v>77</v>
      </c>
      <c r="AQ16" s="38"/>
      <c r="AT16" s="36"/>
    </row>
    <row r="17" spans="1:50" s="33" customFormat="1" ht="21.6" customHeight="1">
      <c r="A17" s="26" t="s">
        <v>82</v>
      </c>
      <c r="B17" s="26">
        <v>37</v>
      </c>
      <c r="C17" s="27">
        <f ca="1" t="shared" si="0"/>
        <v>9</v>
      </c>
      <c r="D17" s="28" t="s">
        <v>298</v>
      </c>
      <c r="E17" s="26" t="s">
        <v>44</v>
      </c>
      <c r="F17" s="26">
        <v>88</v>
      </c>
      <c r="G17" s="204" t="s">
        <v>299</v>
      </c>
      <c r="H17" s="205"/>
      <c r="I17" s="205"/>
      <c r="J17" s="205"/>
      <c r="K17" s="206"/>
      <c r="L17" s="30"/>
      <c r="M17" s="30"/>
      <c r="N17" s="30"/>
      <c r="O17" s="29" t="s">
        <v>59</v>
      </c>
      <c r="P17" s="30"/>
      <c r="Q17" s="30"/>
      <c r="R17" s="30"/>
      <c r="S17" s="30"/>
      <c r="T17" s="30"/>
      <c r="U17" s="29" t="s">
        <v>59</v>
      </c>
      <c r="V17" s="30"/>
      <c r="W17" s="30"/>
      <c r="X17" s="29"/>
      <c r="Y17" s="30"/>
      <c r="Z17" s="30"/>
      <c r="AA17" s="30"/>
      <c r="AB17" s="29" t="s">
        <v>174</v>
      </c>
      <c r="AC17" s="30"/>
      <c r="AD17" s="30"/>
      <c r="AE17" s="30"/>
      <c r="AF17" s="30"/>
      <c r="AG17" s="30"/>
      <c r="AH17" s="30"/>
      <c r="AI17" s="29" t="s">
        <v>54</v>
      </c>
      <c r="AJ17" s="30"/>
      <c r="AK17" s="40"/>
      <c r="AL17" s="32"/>
      <c r="AM17" s="32"/>
      <c r="AN17" s="32"/>
      <c r="AO17" s="32"/>
      <c r="AP17" s="34" t="s">
        <v>81</v>
      </c>
      <c r="AQ17" s="38"/>
      <c r="AT17" s="32"/>
      <c r="AU17" s="41"/>
      <c r="AV17" s="41"/>
      <c r="AW17" s="41"/>
      <c r="AX17" s="41"/>
    </row>
    <row r="18" spans="1:50" s="33" customFormat="1" ht="21.6" customHeight="1">
      <c r="A18" s="26" t="s">
        <v>42</v>
      </c>
      <c r="B18" s="26">
        <v>44</v>
      </c>
      <c r="C18" s="27">
        <f ca="1" t="shared" si="0"/>
        <v>10</v>
      </c>
      <c r="D18" s="39" t="s">
        <v>300</v>
      </c>
      <c r="E18" s="42" t="s">
        <v>44</v>
      </c>
      <c r="F18" s="42">
        <v>89</v>
      </c>
      <c r="G18" s="204" t="s">
        <v>301</v>
      </c>
      <c r="H18" s="205"/>
      <c r="I18" s="205"/>
      <c r="J18" s="205"/>
      <c r="K18" s="206"/>
      <c r="L18" s="30"/>
      <c r="M18" s="29" t="s">
        <v>182</v>
      </c>
      <c r="N18" s="30"/>
      <c r="O18" s="30"/>
      <c r="P18" s="29" t="s">
        <v>54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302</v>
      </c>
      <c r="AA18" s="30"/>
      <c r="AB18" s="30"/>
      <c r="AC18" s="30"/>
      <c r="AD18" s="30"/>
      <c r="AE18" s="30"/>
      <c r="AF18" s="30"/>
      <c r="AG18" s="29" t="s">
        <v>50</v>
      </c>
      <c r="AH18" s="30"/>
      <c r="AI18" s="30"/>
      <c r="AJ18" s="29" t="s">
        <v>207</v>
      </c>
      <c r="AK18" s="43"/>
      <c r="AL18" s="32"/>
      <c r="AM18" s="32"/>
      <c r="AN18" s="32"/>
      <c r="AO18" s="32"/>
      <c r="AP18" s="44" t="s">
        <v>86</v>
      </c>
      <c r="AQ18" s="38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00" t="s">
        <v>87</v>
      </c>
      <c r="AA19" s="200"/>
      <c r="AB19" s="200"/>
      <c r="AC19" s="200"/>
      <c r="AD19" s="200"/>
      <c r="AE19" s="20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8"/>
      <c r="AT19" s="32"/>
      <c r="AU19" s="41"/>
      <c r="AV19" s="45"/>
      <c r="AW19" s="45"/>
      <c r="AX19" s="45"/>
    </row>
    <row r="20" spans="2:48" s="33" customFormat="1" ht="21.6" customHeight="1" thickBot="1">
      <c r="B20" s="52"/>
      <c r="C20" s="52"/>
      <c r="D20" s="207" t="s">
        <v>88</v>
      </c>
      <c r="E20" s="207"/>
      <c r="F20" s="207"/>
      <c r="G20" s="53" t="s">
        <v>89</v>
      </c>
      <c r="H20" s="53" t="s">
        <v>90</v>
      </c>
      <c r="I20" s="53" t="s">
        <v>91</v>
      </c>
      <c r="J20" s="21" t="s">
        <v>92</v>
      </c>
      <c r="K20" s="53" t="s">
        <v>93</v>
      </c>
      <c r="L20" s="53" t="s">
        <v>94</v>
      </c>
      <c r="M20" s="21" t="s">
        <v>95</v>
      </c>
      <c r="N20" s="53" t="s">
        <v>96</v>
      </c>
      <c r="O20" s="21" t="s">
        <v>97</v>
      </c>
      <c r="P20" s="53" t="s">
        <v>98</v>
      </c>
      <c r="V20" s="40"/>
      <c r="W20" s="40"/>
      <c r="X20" s="40"/>
      <c r="Y20" s="40"/>
      <c r="Z20" s="208" t="s">
        <v>99</v>
      </c>
      <c r="AA20" s="209"/>
      <c r="AB20" s="209"/>
      <c r="AC20" s="209"/>
      <c r="AD20" s="209"/>
      <c r="AE20" s="210"/>
      <c r="AM20" s="41"/>
      <c r="AN20" s="41"/>
      <c r="AP20" s="38"/>
      <c r="AQ20" s="32"/>
      <c r="AR20" s="32"/>
      <c r="AS20" s="32"/>
      <c r="AU20" s="45"/>
      <c r="AV20" s="45"/>
    </row>
    <row r="21" spans="2:47" s="33" customFormat="1" ht="21.6" customHeight="1" thickBot="1">
      <c r="B21" s="52"/>
      <c r="C21" s="52"/>
      <c r="D21" s="207"/>
      <c r="E21" s="207"/>
      <c r="F21" s="207"/>
      <c r="G21" s="53" t="s">
        <v>100</v>
      </c>
      <c r="H21" s="21" t="s">
        <v>101</v>
      </c>
      <c r="I21" s="53" t="s">
        <v>102</v>
      </c>
      <c r="J21" s="53" t="s">
        <v>103</v>
      </c>
      <c r="K21" s="21" t="s">
        <v>104</v>
      </c>
      <c r="L21" s="53" t="s">
        <v>105</v>
      </c>
      <c r="M21" s="21" t="s">
        <v>106</v>
      </c>
      <c r="N21" s="21" t="s">
        <v>107</v>
      </c>
      <c r="O21" s="53" t="s">
        <v>108</v>
      </c>
      <c r="P21" s="21" t="s">
        <v>109</v>
      </c>
      <c r="S21" s="54"/>
      <c r="T21" s="54"/>
      <c r="U21" s="54"/>
      <c r="V21" s="54"/>
      <c r="W21" s="54"/>
      <c r="X21" s="54"/>
      <c r="Z21" s="55"/>
      <c r="AA21" s="56"/>
      <c r="AB21" s="56"/>
      <c r="AC21" s="56"/>
      <c r="AD21" s="56"/>
      <c r="AE21" s="57"/>
      <c r="AM21" s="48"/>
      <c r="AN21" s="48"/>
      <c r="AP21" s="58" t="s">
        <v>110</v>
      </c>
      <c r="AQ21" s="38"/>
      <c r="AT21" s="59"/>
      <c r="AU21" s="41"/>
    </row>
    <row r="22" spans="1:4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1" t="s">
        <v>111</v>
      </c>
      <c r="T22" s="212"/>
      <c r="U22" s="212"/>
      <c r="V22" s="212"/>
      <c r="W22" s="212"/>
      <c r="X22" s="213"/>
      <c r="Z22" s="214" t="s">
        <v>112</v>
      </c>
      <c r="AA22" s="215"/>
      <c r="AB22" s="215"/>
      <c r="AC22" s="215"/>
      <c r="AD22" s="215"/>
      <c r="AE22" s="216"/>
      <c r="AM22" s="63"/>
      <c r="AN22" s="63"/>
    </row>
    <row r="23" spans="1:41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67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53" t="s">
        <v>93</v>
      </c>
      <c r="T23" s="53" t="s">
        <v>94</v>
      </c>
      <c r="U23" s="53" t="s">
        <v>96</v>
      </c>
      <c r="V23" s="70"/>
      <c r="W23" s="70"/>
      <c r="X23" s="71"/>
      <c r="Z23" s="72"/>
      <c r="AA23" s="73"/>
      <c r="AB23" s="73"/>
      <c r="AC23" s="73"/>
      <c r="AD23" s="73"/>
      <c r="AE23" s="74"/>
      <c r="AM23" s="48"/>
      <c r="AN23" s="48"/>
      <c r="AO23" s="75"/>
    </row>
    <row r="24" spans="1:43" s="33" customFormat="1" ht="24" customHeight="1">
      <c r="A24" s="76" t="str">
        <f ca="1">OFFSET(A24,-15,0)</f>
        <v>PDL</v>
      </c>
      <c r="B24" s="77">
        <f ca="1">OFFSET(B24,-15,0)</f>
        <v>49</v>
      </c>
      <c r="C24" s="17">
        <v>1</v>
      </c>
      <c r="D24" s="28" t="str">
        <f ca="1">OFFSET(D24,-15,0)</f>
        <v>RIVIERE Patrick</v>
      </c>
      <c r="E24" s="78" t="str">
        <f ca="1">OFFSET(E24,-15,0)</f>
        <v>1</v>
      </c>
      <c r="F24" s="26">
        <v>0</v>
      </c>
      <c r="G24" s="79">
        <v>0</v>
      </c>
      <c r="H24" s="79">
        <v>0</v>
      </c>
      <c r="I24" s="79" t="str">
        <f>IF(L24&lt;&gt;"","-","")</f>
        <v>-</v>
      </c>
      <c r="J24" s="79" t="str">
        <f>IF(L24&lt;&gt;"","-","")</f>
        <v>-</v>
      </c>
      <c r="K24" s="80" t="str">
        <f>IF(L24&lt;&gt;"","-","")</f>
        <v>-</v>
      </c>
      <c r="L24" s="81" t="s">
        <v>303</v>
      </c>
      <c r="M24" s="217">
        <f>SUM(G24:K24)</f>
        <v>0</v>
      </c>
      <c r="N24" s="218"/>
      <c r="O24" s="82"/>
      <c r="P24" s="221">
        <f aca="true" ca="1" t="shared" si="1" ref="P24:P33">SUM(OFFSET(P24,0,-10),OFFSET(P24,0,-3))</f>
        <v>0</v>
      </c>
      <c r="Q24" s="222"/>
      <c r="R24" s="45"/>
      <c r="S24" s="83"/>
      <c r="T24" s="84"/>
      <c r="U24" s="84"/>
      <c r="V24" s="84"/>
      <c r="W24" s="84"/>
      <c r="X24" s="85"/>
      <c r="Z24" s="83"/>
      <c r="AA24" s="84"/>
      <c r="AB24" s="84"/>
      <c r="AC24" s="84"/>
      <c r="AD24" s="84"/>
      <c r="AE24" s="85"/>
      <c r="AN24" s="48"/>
      <c r="AO24" s="52"/>
      <c r="AQ24" s="38">
        <f aca="true" t="shared" si="2" ref="AQ24:AQ33">COUNT(G24:K24)</f>
        <v>2</v>
      </c>
    </row>
    <row r="25" spans="1:43" s="33" customFormat="1" ht="21.6" customHeight="1">
      <c r="A25" s="76" t="str">
        <f aca="true" ca="1" t="shared" si="3" ref="A25:B33">OFFSET(A25,-15,0)</f>
        <v>PDL</v>
      </c>
      <c r="B25" s="77">
        <f ca="1" t="shared" si="3"/>
        <v>49</v>
      </c>
      <c r="C25" s="17">
        <v>2</v>
      </c>
      <c r="D25" s="28" t="str">
        <f aca="true" ca="1" t="shared" si="4" ref="D25:E33">OFFSET(D25,-15,0)</f>
        <v>BRIAND Denis</v>
      </c>
      <c r="E25" s="78" t="str">
        <f ca="1" t="shared" si="4"/>
        <v>1</v>
      </c>
      <c r="F25" s="26">
        <v>70</v>
      </c>
      <c r="G25" s="79">
        <v>10</v>
      </c>
      <c r="H25" s="79">
        <v>0</v>
      </c>
      <c r="I25" s="79">
        <v>0</v>
      </c>
      <c r="J25" s="79">
        <v>7</v>
      </c>
      <c r="K25" s="80">
        <v>0</v>
      </c>
      <c r="L25" s="81"/>
      <c r="M25" s="217">
        <f aca="true" t="shared" si="5" ref="M25:M33">SUM(G25:K25)</f>
        <v>17</v>
      </c>
      <c r="N25" s="218"/>
      <c r="O25" s="82"/>
      <c r="P25" s="221">
        <f ca="1" t="shared" si="1"/>
        <v>87</v>
      </c>
      <c r="Q25" s="222"/>
      <c r="R25" s="45"/>
      <c r="S25" s="83" t="s">
        <v>59</v>
      </c>
      <c r="T25" s="84"/>
      <c r="U25" s="84"/>
      <c r="V25" s="84"/>
      <c r="W25" s="84"/>
      <c r="X25" s="85"/>
      <c r="Z25" s="83"/>
      <c r="AA25" s="84"/>
      <c r="AB25" s="84"/>
      <c r="AC25" s="84"/>
      <c r="AD25" s="84"/>
      <c r="AE25" s="85"/>
      <c r="AM25" s="48"/>
      <c r="AN25" s="48"/>
      <c r="AO25" s="52"/>
      <c r="AQ25" s="38">
        <f t="shared" si="2"/>
        <v>5</v>
      </c>
    </row>
    <row r="26" spans="1:50" s="33" customFormat="1" ht="21.6" customHeight="1">
      <c r="A26" s="76" t="str">
        <f ca="1" t="shared" si="3"/>
        <v>PDL</v>
      </c>
      <c r="B26" s="77">
        <f ca="1" t="shared" si="3"/>
        <v>44</v>
      </c>
      <c r="C26" s="17">
        <v>3</v>
      </c>
      <c r="D26" s="28" t="str">
        <f ca="1" t="shared" si="4"/>
        <v>YOBE Quentin</v>
      </c>
      <c r="E26" s="78" t="str">
        <f ca="1" t="shared" si="4"/>
        <v>1</v>
      </c>
      <c r="F26" s="26">
        <v>0</v>
      </c>
      <c r="G26" s="79">
        <v>10</v>
      </c>
      <c r="H26" s="79">
        <v>0</v>
      </c>
      <c r="I26" s="79">
        <v>10</v>
      </c>
      <c r="J26" s="79">
        <v>10</v>
      </c>
      <c r="K26" s="80">
        <v>10</v>
      </c>
      <c r="L26" s="81"/>
      <c r="M26" s="217">
        <f t="shared" si="5"/>
        <v>40</v>
      </c>
      <c r="N26" s="218"/>
      <c r="O26" s="82"/>
      <c r="P26" s="221">
        <f ca="1" t="shared" si="1"/>
        <v>40</v>
      </c>
      <c r="Q26" s="222"/>
      <c r="R26" s="45"/>
      <c r="S26" s="83" t="s">
        <v>48</v>
      </c>
      <c r="T26" s="84"/>
      <c r="U26" s="84"/>
      <c r="V26" s="84"/>
      <c r="W26" s="84"/>
      <c r="X26" s="85"/>
      <c r="Z26" s="83"/>
      <c r="AA26" s="84"/>
      <c r="AB26" s="84"/>
      <c r="AC26" s="84"/>
      <c r="AD26" s="84"/>
      <c r="AE26" s="85"/>
      <c r="AM26" s="48"/>
      <c r="AN26" s="48"/>
      <c r="AO26" s="52"/>
      <c r="AQ26" s="38">
        <f t="shared" si="2"/>
        <v>5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ca="1" t="shared" si="3"/>
        <v>TBO</v>
      </c>
      <c r="B27" s="77">
        <f ca="1" t="shared" si="3"/>
        <v>37</v>
      </c>
      <c r="C27" s="17">
        <v>4</v>
      </c>
      <c r="D27" s="28" t="str">
        <f ca="1" t="shared" si="4"/>
        <v>HAYE Vincent</v>
      </c>
      <c r="E27" s="78" t="str">
        <f ca="1" t="shared" si="4"/>
        <v>1</v>
      </c>
      <c r="F27" s="26">
        <v>0</v>
      </c>
      <c r="G27" s="79">
        <v>0</v>
      </c>
      <c r="H27" s="79">
        <v>0</v>
      </c>
      <c r="I27" s="79">
        <v>0</v>
      </c>
      <c r="J27" s="79">
        <v>10</v>
      </c>
      <c r="K27" s="80">
        <v>10</v>
      </c>
      <c r="L27" s="81"/>
      <c r="M27" s="217">
        <f t="shared" si="5"/>
        <v>20</v>
      </c>
      <c r="N27" s="218"/>
      <c r="O27" s="82"/>
      <c r="P27" s="221">
        <f ca="1" t="shared" si="1"/>
        <v>20</v>
      </c>
      <c r="Q27" s="222"/>
      <c r="R27" s="45"/>
      <c r="S27" s="83"/>
      <c r="T27" s="84" t="s">
        <v>50</v>
      </c>
      <c r="U27" s="84" t="s">
        <v>50</v>
      </c>
      <c r="V27" s="84"/>
      <c r="W27" s="84"/>
      <c r="X27" s="85"/>
      <c r="Z27" s="83"/>
      <c r="AA27" s="84"/>
      <c r="AB27" s="84"/>
      <c r="AC27" s="84"/>
      <c r="AD27" s="84"/>
      <c r="AE27" s="85"/>
      <c r="AM27" s="48"/>
      <c r="AN27" s="48"/>
      <c r="AO27" s="52"/>
      <c r="AQ27" s="38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ca="1" t="shared" si="3"/>
        <v>BRE</v>
      </c>
      <c r="B28" s="77">
        <f ca="1" t="shared" si="3"/>
        <v>35</v>
      </c>
      <c r="C28" s="17">
        <v>5</v>
      </c>
      <c r="D28" s="28" t="str">
        <f ca="1" t="shared" si="4"/>
        <v>HERCOUET Loic</v>
      </c>
      <c r="E28" s="78">
        <f ca="1" t="shared" si="4"/>
        <v>1</v>
      </c>
      <c r="F28" s="26" t="s">
        <v>304</v>
      </c>
      <c r="G28" s="79">
        <v>0</v>
      </c>
      <c r="H28" s="79">
        <v>10</v>
      </c>
      <c r="I28" s="79">
        <v>0</v>
      </c>
      <c r="J28" s="79">
        <v>0</v>
      </c>
      <c r="K28" s="80"/>
      <c r="L28" s="81"/>
      <c r="M28" s="217">
        <f t="shared" si="5"/>
        <v>10</v>
      </c>
      <c r="N28" s="218"/>
      <c r="O28" s="82"/>
      <c r="P28" s="221">
        <f ca="1" t="shared" si="1"/>
        <v>10</v>
      </c>
      <c r="Q28" s="222"/>
      <c r="R28" s="45"/>
      <c r="S28" s="83"/>
      <c r="T28" s="84" t="s">
        <v>59</v>
      </c>
      <c r="U28" s="84"/>
      <c r="V28" s="84"/>
      <c r="W28" s="84"/>
      <c r="X28" s="85"/>
      <c r="Z28" s="83"/>
      <c r="AA28" s="84"/>
      <c r="AB28" s="84"/>
      <c r="AC28" s="84"/>
      <c r="AD28" s="84"/>
      <c r="AE28" s="85"/>
      <c r="AM28" s="48"/>
      <c r="AN28" s="48"/>
      <c r="AO28" s="52"/>
      <c r="AQ28" s="38">
        <f t="shared" si="2"/>
        <v>4</v>
      </c>
      <c r="AR28" s="32"/>
      <c r="AT28" s="22"/>
      <c r="AU28" s="22"/>
      <c r="AV28" s="48"/>
      <c r="AW28" s="48"/>
      <c r="AX28" s="48"/>
    </row>
    <row r="29" spans="1:44" s="33" customFormat="1" ht="21.6" customHeight="1">
      <c r="A29" s="76" t="str">
        <f ca="1" t="shared" si="3"/>
        <v>PDL</v>
      </c>
      <c r="B29" s="77">
        <f ca="1" t="shared" si="3"/>
        <v>44</v>
      </c>
      <c r="C29" s="17">
        <v>6</v>
      </c>
      <c r="D29" s="39" t="str">
        <f ca="1" t="shared" si="4"/>
        <v>GUERINEAU Simon</v>
      </c>
      <c r="E29" s="78" t="str">
        <f ca="1" t="shared" si="4"/>
        <v>1</v>
      </c>
      <c r="F29" s="26">
        <v>37</v>
      </c>
      <c r="G29" s="79">
        <v>10</v>
      </c>
      <c r="H29" s="79">
        <v>10</v>
      </c>
      <c r="I29" s="79">
        <v>0</v>
      </c>
      <c r="J29" s="79">
        <v>0</v>
      </c>
      <c r="K29" s="80">
        <v>0</v>
      </c>
      <c r="L29" s="81" t="s">
        <v>123</v>
      </c>
      <c r="M29" s="217">
        <f t="shared" si="5"/>
        <v>20</v>
      </c>
      <c r="N29" s="218"/>
      <c r="O29" s="82"/>
      <c r="P29" s="221">
        <f ca="1" t="shared" si="1"/>
        <v>57</v>
      </c>
      <c r="Q29" s="220"/>
      <c r="R29" s="45"/>
      <c r="S29" s="83"/>
      <c r="T29" s="84"/>
      <c r="U29" s="84"/>
      <c r="V29" s="84"/>
      <c r="W29" s="84"/>
      <c r="X29" s="85"/>
      <c r="Z29" s="83"/>
      <c r="AA29" s="84"/>
      <c r="AB29" s="84"/>
      <c r="AC29" s="84"/>
      <c r="AD29" s="84"/>
      <c r="AE29" s="85"/>
      <c r="AM29" s="48"/>
      <c r="AN29" s="48"/>
      <c r="AO29" s="52"/>
      <c r="AQ29" s="38">
        <f t="shared" si="2"/>
        <v>5</v>
      </c>
      <c r="AR29" s="22"/>
    </row>
    <row r="30" spans="1:44" s="33" customFormat="1" ht="21.6" customHeight="1">
      <c r="A30" s="76" t="str">
        <f ca="1" t="shared" si="3"/>
        <v>TBO</v>
      </c>
      <c r="B30" s="77">
        <f ca="1" t="shared" si="3"/>
        <v>45</v>
      </c>
      <c r="C30" s="17">
        <v>7</v>
      </c>
      <c r="D30" s="28" t="str">
        <f ca="1" t="shared" si="4"/>
        <v>BEGUIN Anthony</v>
      </c>
      <c r="E30" s="78" t="str">
        <f ca="1" t="shared" si="4"/>
        <v>1</v>
      </c>
      <c r="F30" s="26">
        <v>80</v>
      </c>
      <c r="G30" s="79">
        <v>0</v>
      </c>
      <c r="H30" s="79">
        <v>0</v>
      </c>
      <c r="I30" s="79">
        <v>0</v>
      </c>
      <c r="J30" s="79">
        <v>0</v>
      </c>
      <c r="K30" s="80">
        <v>0</v>
      </c>
      <c r="L30" s="81"/>
      <c r="M30" s="217">
        <f t="shared" si="5"/>
        <v>0</v>
      </c>
      <c r="N30" s="218"/>
      <c r="O30" s="82"/>
      <c r="P30" s="221">
        <f ca="1" t="shared" si="1"/>
        <v>80</v>
      </c>
      <c r="Q30" s="220"/>
      <c r="R30" s="45"/>
      <c r="S30" s="83"/>
      <c r="T30" s="84"/>
      <c r="U30" s="84" t="s">
        <v>59</v>
      </c>
      <c r="V30" s="84"/>
      <c r="W30" s="84"/>
      <c r="X30" s="85"/>
      <c r="Z30" s="83"/>
      <c r="AA30" s="84"/>
      <c r="AB30" s="84"/>
      <c r="AC30" s="84"/>
      <c r="AD30" s="84"/>
      <c r="AE30" s="85"/>
      <c r="AM30" s="48"/>
      <c r="AN30" s="48"/>
      <c r="AO30" s="52"/>
      <c r="AQ30" s="38">
        <f t="shared" si="2"/>
        <v>5</v>
      </c>
      <c r="AR30" s="22"/>
    </row>
    <row r="31" spans="1:44" s="33" customFormat="1" ht="21.6" customHeight="1">
      <c r="A31" s="76" t="str">
        <f ca="1" t="shared" si="3"/>
        <v>TBO</v>
      </c>
      <c r="B31" s="77">
        <f ca="1" t="shared" si="3"/>
        <v>28</v>
      </c>
      <c r="C31" s="17">
        <v>8</v>
      </c>
      <c r="D31" s="28" t="str">
        <f ca="1" t="shared" si="4"/>
        <v>CHEVALLIER Mederic</v>
      </c>
      <c r="E31" s="78" t="str">
        <f ca="1" t="shared" si="4"/>
        <v>1</v>
      </c>
      <c r="F31" s="26">
        <v>90</v>
      </c>
      <c r="G31" s="79">
        <v>10</v>
      </c>
      <c r="H31" s="79" t="str">
        <f>IF(L31&lt;&gt;"","-","")</f>
        <v/>
      </c>
      <c r="I31" s="79" t="str">
        <f>IF(L31&lt;&gt;"","-","")</f>
        <v/>
      </c>
      <c r="J31" s="79" t="str">
        <f>IF(L31&lt;&gt;"","-","")</f>
        <v/>
      </c>
      <c r="K31" s="80" t="str">
        <f>IF(L31&lt;&gt;"","-","")</f>
        <v/>
      </c>
      <c r="L31" s="81"/>
      <c r="M31" s="217">
        <f t="shared" si="5"/>
        <v>10</v>
      </c>
      <c r="N31" s="218"/>
      <c r="O31" s="82"/>
      <c r="P31" s="221">
        <f ca="1" t="shared" si="1"/>
        <v>100</v>
      </c>
      <c r="Q31" s="222"/>
      <c r="R31" s="45"/>
      <c r="S31" s="83"/>
      <c r="T31" s="84"/>
      <c r="U31" s="84"/>
      <c r="V31" s="84"/>
      <c r="W31" s="84"/>
      <c r="X31" s="85"/>
      <c r="Z31" s="83"/>
      <c r="AA31" s="84"/>
      <c r="AB31" s="84"/>
      <c r="AC31" s="84"/>
      <c r="AD31" s="84"/>
      <c r="AE31" s="85"/>
      <c r="AM31" s="48"/>
      <c r="AN31" s="48"/>
      <c r="AO31" s="52"/>
      <c r="AQ31" s="38">
        <f t="shared" si="2"/>
        <v>1</v>
      </c>
      <c r="AR31" s="22"/>
    </row>
    <row r="32" spans="1:45" s="33" customFormat="1" ht="21.6" customHeight="1">
      <c r="A32" s="76" t="str">
        <f ca="1" t="shared" si="3"/>
        <v>TBO</v>
      </c>
      <c r="B32" s="77">
        <f ca="1" t="shared" si="3"/>
        <v>37</v>
      </c>
      <c r="C32" s="17">
        <v>9</v>
      </c>
      <c r="D32" s="28" t="str">
        <f ca="1" t="shared" si="4"/>
        <v>PITROU Fabien</v>
      </c>
      <c r="E32" s="78" t="str">
        <f ca="1" t="shared" si="4"/>
        <v>1</v>
      </c>
      <c r="F32" s="26">
        <v>50</v>
      </c>
      <c r="G32" s="79">
        <v>0</v>
      </c>
      <c r="H32" s="79">
        <v>0</v>
      </c>
      <c r="I32" s="79">
        <v>10</v>
      </c>
      <c r="J32" s="79">
        <v>10</v>
      </c>
      <c r="K32" s="80" t="str">
        <f>IF(L32&lt;&gt;"","-","")</f>
        <v/>
      </c>
      <c r="L32" s="81"/>
      <c r="M32" s="217">
        <f t="shared" si="5"/>
        <v>20</v>
      </c>
      <c r="N32" s="218"/>
      <c r="O32" s="82"/>
      <c r="P32" s="219">
        <f ca="1" t="shared" si="1"/>
        <v>70</v>
      </c>
      <c r="Q32" s="220"/>
      <c r="R32" s="87"/>
      <c r="S32" s="83"/>
      <c r="T32" s="84"/>
      <c r="U32" s="84"/>
      <c r="V32" s="84"/>
      <c r="W32" s="84"/>
      <c r="X32" s="85"/>
      <c r="Z32" s="83"/>
      <c r="AA32" s="84"/>
      <c r="AB32" s="84"/>
      <c r="AC32" s="84"/>
      <c r="AD32" s="84"/>
      <c r="AE32" s="85"/>
      <c r="AN32" s="88"/>
      <c r="AO32" s="88"/>
      <c r="AP32" s="88"/>
      <c r="AQ32" s="38">
        <f t="shared" si="2"/>
        <v>4</v>
      </c>
      <c r="AR32" s="48"/>
      <c r="AS32" s="48"/>
    </row>
    <row r="33" spans="1:45" s="33" customFormat="1" ht="21.6" customHeight="1" thickBot="1">
      <c r="A33" s="89" t="str">
        <f ca="1" t="shared" si="3"/>
        <v>PDL</v>
      </c>
      <c r="B33" s="90">
        <f ca="1" t="shared" si="3"/>
        <v>44</v>
      </c>
      <c r="C33" s="17">
        <v>10</v>
      </c>
      <c r="D33" s="39" t="str">
        <f ca="1" t="shared" si="4"/>
        <v>MORICEAU Jerome</v>
      </c>
      <c r="E33" s="78" t="str">
        <f ca="1" t="shared" si="4"/>
        <v>1</v>
      </c>
      <c r="F33" s="26">
        <v>0</v>
      </c>
      <c r="G33" s="79">
        <v>0</v>
      </c>
      <c r="H33" s="79">
        <v>10</v>
      </c>
      <c r="I33" s="79">
        <v>10</v>
      </c>
      <c r="J33" s="79">
        <v>10</v>
      </c>
      <c r="K33" s="80">
        <v>10</v>
      </c>
      <c r="L33" s="81" t="s">
        <v>123</v>
      </c>
      <c r="M33" s="217">
        <f t="shared" si="5"/>
        <v>40</v>
      </c>
      <c r="N33" s="218"/>
      <c r="O33" s="82"/>
      <c r="P33" s="219">
        <f ca="1" t="shared" si="1"/>
        <v>40</v>
      </c>
      <c r="Q33" s="220"/>
      <c r="R33" s="87"/>
      <c r="S33" s="91"/>
      <c r="T33" s="92"/>
      <c r="U33" s="92"/>
      <c r="V33" s="92"/>
      <c r="W33" s="92"/>
      <c r="X33" s="93"/>
      <c r="Z33" s="91"/>
      <c r="AA33" s="92"/>
      <c r="AB33" s="92"/>
      <c r="AC33" s="92"/>
      <c r="AD33" s="92"/>
      <c r="AE33" s="93"/>
      <c r="AN33" s="88"/>
      <c r="AO33" s="88"/>
      <c r="AP33" s="88"/>
      <c r="AQ33" s="38">
        <f t="shared" si="2"/>
        <v>5</v>
      </c>
      <c r="AR33" s="48"/>
      <c r="AS33" s="48"/>
    </row>
    <row r="34" spans="1:37" s="33" customFormat="1" ht="13.9" customHeight="1">
      <c r="A34" s="37"/>
      <c r="B34" s="37"/>
      <c r="C34" s="225" t="s">
        <v>126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 t="s">
        <v>127</v>
      </c>
      <c r="N34" s="225"/>
      <c r="O34" s="225"/>
      <c r="P34" s="225"/>
      <c r="Q34" s="225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</row>
    <row r="35" spans="1:39" s="33" customFormat="1" ht="14.45" customHeight="1" hidden="1">
      <c r="A35" s="37"/>
      <c r="B35" s="37"/>
      <c r="C35" s="95">
        <f>COUNT(L35:AJ35,S42:X42,Z42:AE42)</f>
        <v>0</v>
      </c>
      <c r="D35" s="95"/>
      <c r="E35" s="38"/>
      <c r="F35" s="38"/>
      <c r="G35" s="226" t="s">
        <v>128</v>
      </c>
      <c r="H35" s="227"/>
      <c r="I35" s="227"/>
      <c r="J35" s="227"/>
      <c r="K35" s="227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7"/>
      <c r="AL35" s="41"/>
      <c r="AM35" s="41"/>
    </row>
    <row r="36" spans="1:39" s="33" customFormat="1" ht="14.45" customHeight="1" hidden="1">
      <c r="A36" s="37"/>
      <c r="B36" s="37"/>
      <c r="C36" s="38"/>
      <c r="D36" s="38"/>
      <c r="E36" s="38"/>
      <c r="F36" s="38"/>
      <c r="G36" s="223" t="s">
        <v>129</v>
      </c>
      <c r="H36" s="224"/>
      <c r="I36" s="224"/>
      <c r="J36" s="224"/>
      <c r="K36" s="224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7"/>
      <c r="AL36" s="41"/>
      <c r="AM36" s="41"/>
    </row>
    <row r="37" spans="1:37" s="33" customFormat="1" ht="14.45" customHeight="1" hidden="1">
      <c r="A37" s="37"/>
      <c r="B37" s="37"/>
      <c r="C37" s="95"/>
      <c r="D37" s="38"/>
      <c r="E37" s="38"/>
      <c r="F37" s="38"/>
      <c r="G37" s="223" t="s">
        <v>130</v>
      </c>
      <c r="H37" s="224"/>
      <c r="I37" s="224"/>
      <c r="J37" s="224"/>
      <c r="K37" s="224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7"/>
    </row>
    <row r="38" spans="1:45" s="33" customFormat="1" ht="5.45" customHeight="1" hidden="1">
      <c r="A38" s="1"/>
      <c r="B38" s="1"/>
      <c r="C38" s="98"/>
      <c r="D38" s="38"/>
      <c r="E38" s="99"/>
      <c r="F38" s="100"/>
      <c r="G38" s="99"/>
      <c r="H38" s="99"/>
      <c r="I38" s="99"/>
      <c r="J38" s="99"/>
      <c r="K38" s="99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2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98"/>
      <c r="D39" s="24"/>
      <c r="E39" s="99"/>
      <c r="F39" s="100"/>
      <c r="G39" s="99"/>
      <c r="H39" s="99"/>
      <c r="I39" s="99"/>
      <c r="J39" s="99"/>
      <c r="K39" s="99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4"/>
      <c r="AG39" s="104"/>
      <c r="AH39" s="104"/>
      <c r="AI39" s="104"/>
      <c r="AJ39" s="104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24"/>
      <c r="D40" s="24"/>
      <c r="E40" s="24"/>
      <c r="F40" s="24"/>
      <c r="G40" s="24"/>
      <c r="H40" s="24"/>
      <c r="I40" s="24"/>
      <c r="J40" s="24"/>
      <c r="K40" s="24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5"/>
    </row>
    <row r="41" spans="3:35" ht="5.45" customHeight="1" hidden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3:31" ht="14.45" customHeight="1" hidden="1">
      <c r="C42" s="24"/>
      <c r="D42" s="3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4"/>
      <c r="T42" s="104"/>
      <c r="U42" s="104"/>
      <c r="V42" s="104"/>
      <c r="W42" s="104"/>
      <c r="X42" s="104"/>
      <c r="Z42" s="104"/>
      <c r="AA42" s="104"/>
      <c r="AB42" s="104"/>
      <c r="AC42" s="104"/>
      <c r="AD42" s="104"/>
      <c r="AE42" s="104"/>
    </row>
    <row r="43" spans="3:31" ht="15" hidden="1">
      <c r="C43" s="24"/>
      <c r="D43" s="38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3"/>
      <c r="T43" s="103"/>
      <c r="U43" s="103"/>
      <c r="V43" s="103"/>
      <c r="W43" s="103"/>
      <c r="X43" s="103"/>
      <c r="Z43" s="103"/>
      <c r="AA43" s="103"/>
      <c r="AB43" s="103"/>
      <c r="AC43" s="103"/>
      <c r="AD43" s="103"/>
      <c r="AE43" s="103"/>
    </row>
    <row r="44" spans="3:31" ht="1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3"/>
      <c r="T44" s="103"/>
      <c r="U44" s="103"/>
      <c r="V44" s="103"/>
      <c r="W44" s="103"/>
      <c r="X44" s="103"/>
      <c r="Z44" s="103"/>
      <c r="AA44" s="103"/>
      <c r="AB44" s="103"/>
      <c r="AC44" s="103"/>
      <c r="AD44" s="103"/>
      <c r="AE44" s="103"/>
    </row>
    <row r="45" spans="3:30" ht="4.9" customHeight="1" hidden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3:31" ht="1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3"/>
      <c r="T46" s="103"/>
      <c r="U46" s="103"/>
      <c r="V46" s="103"/>
      <c r="W46" s="103"/>
      <c r="X46" s="103"/>
      <c r="Z46" s="103"/>
      <c r="AA46" s="103"/>
      <c r="AB46" s="103"/>
      <c r="AC46" s="103"/>
      <c r="AD46" s="103"/>
      <c r="AE46" s="103"/>
    </row>
    <row r="47" spans="3:31" ht="1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3"/>
      <c r="T47" s="103"/>
      <c r="U47" s="103"/>
      <c r="V47" s="103"/>
      <c r="W47" s="103"/>
      <c r="X47" s="103"/>
      <c r="Z47" s="103"/>
      <c r="AA47" s="103"/>
      <c r="AB47" s="103"/>
      <c r="AC47" s="103"/>
      <c r="AD47" s="103"/>
      <c r="AE47" s="103"/>
    </row>
    <row r="50" spans="12:36" ht="15">
      <c r="L50" t="s">
        <v>131</v>
      </c>
      <c r="M50" t="s">
        <v>132</v>
      </c>
      <c r="N50" t="s">
        <v>133</v>
      </c>
      <c r="O50" t="s">
        <v>134</v>
      </c>
      <c r="P50" t="s">
        <v>135</v>
      </c>
      <c r="Q50" t="s">
        <v>136</v>
      </c>
      <c r="S50" t="s">
        <v>138</v>
      </c>
      <c r="T50" t="s">
        <v>139</v>
      </c>
      <c r="U50" t="s">
        <v>140</v>
      </c>
      <c r="W50" t="s">
        <v>142</v>
      </c>
      <c r="Y50" t="s">
        <v>144</v>
      </c>
      <c r="Z50" t="s">
        <v>137</v>
      </c>
      <c r="AB50" t="s">
        <v>147</v>
      </c>
      <c r="AD50" t="s">
        <v>149</v>
      </c>
      <c r="AF50" t="s">
        <v>148</v>
      </c>
      <c r="AG50" t="s">
        <v>150</v>
      </c>
      <c r="AI50" t="s">
        <v>161</v>
      </c>
      <c r="AJ50" t="s">
        <v>197</v>
      </c>
    </row>
    <row r="51" spans="12:36" ht="15">
      <c r="L51" t="s">
        <v>151</v>
      </c>
      <c r="M51" t="s">
        <v>152</v>
      </c>
      <c r="N51" t="s">
        <v>153</v>
      </c>
      <c r="O51" t="s">
        <v>154</v>
      </c>
      <c r="P51" t="s">
        <v>155</v>
      </c>
      <c r="Q51" t="s">
        <v>156</v>
      </c>
      <c r="S51" t="s">
        <v>158</v>
      </c>
      <c r="T51" t="s">
        <v>159</v>
      </c>
      <c r="U51" t="s">
        <v>160</v>
      </c>
      <c r="W51" t="s">
        <v>162</v>
      </c>
      <c r="Y51" t="s">
        <v>164</v>
      </c>
      <c r="Z51" t="s">
        <v>165</v>
      </c>
      <c r="AB51" t="s">
        <v>163</v>
      </c>
      <c r="AD51" t="s">
        <v>169</v>
      </c>
      <c r="AF51" t="s">
        <v>166</v>
      </c>
      <c r="AG51" t="s">
        <v>170</v>
      </c>
      <c r="AI51" t="s">
        <v>167</v>
      </c>
      <c r="AJ51" t="s">
        <v>305</v>
      </c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zoomScale="81" zoomScaleNormal="81" workbookViewId="0" topLeftCell="C8">
      <pane ySplit="1" topLeftCell="A9" activePane="bottomLeft" state="frozen"/>
      <selection pane="topLeft" activeCell="G9" sqref="G9:K9"/>
      <selection pane="bottomLeft" activeCell="AO23" sqref="AO23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12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2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4</v>
      </c>
      <c r="U2" s="9"/>
      <c r="V2" s="9"/>
      <c r="W2" s="5"/>
      <c r="X2" s="186" t="str">
        <f>IF(T2="","",T2)</f>
        <v>2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19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1" ht="19.15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4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9.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01" t="s">
        <v>15</v>
      </c>
      <c r="H8" s="202"/>
      <c r="I8" s="202"/>
      <c r="J8" s="202"/>
      <c r="K8" s="20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0" t="s">
        <v>24</v>
      </c>
      <c r="U8" s="20" t="s">
        <v>25</v>
      </c>
      <c r="V8" s="20" t="s">
        <v>26</v>
      </c>
      <c r="W8" s="20" t="s">
        <v>27</v>
      </c>
      <c r="X8" s="20" t="s">
        <v>28</v>
      </c>
      <c r="Y8" s="20" t="s">
        <v>29</v>
      </c>
      <c r="Z8" s="20" t="s">
        <v>30</v>
      </c>
      <c r="AA8" s="20" t="s">
        <v>31</v>
      </c>
      <c r="AB8" s="20" t="s">
        <v>32</v>
      </c>
      <c r="AC8" s="20" t="s">
        <v>33</v>
      </c>
      <c r="AD8" s="20" t="s">
        <v>34</v>
      </c>
      <c r="AE8" s="20" t="s">
        <v>35</v>
      </c>
      <c r="AF8" s="20" t="s">
        <v>36</v>
      </c>
      <c r="AG8" s="21" t="s">
        <v>37</v>
      </c>
      <c r="AH8" s="20" t="s">
        <v>38</v>
      </c>
      <c r="AI8" s="20" t="s">
        <v>39</v>
      </c>
      <c r="AJ8" s="21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6" s="33" customFormat="1" ht="19.15" customHeight="1">
      <c r="A9" s="26" t="s">
        <v>42</v>
      </c>
      <c r="B9" s="26">
        <v>44</v>
      </c>
      <c r="C9" s="27">
        <f ca="1">OFFSET(C9,15,0)</f>
        <v>1</v>
      </c>
      <c r="D9" s="28" t="s">
        <v>43</v>
      </c>
      <c r="E9" s="26" t="s">
        <v>44</v>
      </c>
      <c r="F9" s="26">
        <v>73</v>
      </c>
      <c r="G9" s="204" t="s">
        <v>45</v>
      </c>
      <c r="H9" s="205"/>
      <c r="I9" s="205"/>
      <c r="J9" s="205"/>
      <c r="K9" s="206"/>
      <c r="L9" s="29" t="s">
        <v>46</v>
      </c>
      <c r="M9" s="30"/>
      <c r="N9" s="30"/>
      <c r="O9" s="30"/>
      <c r="P9" s="30"/>
      <c r="Q9" s="29" t="s">
        <v>47</v>
      </c>
      <c r="R9" s="30"/>
      <c r="S9" s="30"/>
      <c r="T9" s="30"/>
      <c r="U9" s="30"/>
      <c r="V9" s="29" t="s">
        <v>48</v>
      </c>
      <c r="W9" s="30"/>
      <c r="X9" s="30"/>
      <c r="Y9" s="30"/>
      <c r="Z9" s="30"/>
      <c r="AA9" s="29" t="s">
        <v>49</v>
      </c>
      <c r="AB9" s="30"/>
      <c r="AC9" s="30"/>
      <c r="AD9" s="30"/>
      <c r="AE9" s="29" t="s">
        <v>50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51</v>
      </c>
      <c r="AQ9" s="35">
        <f>IF(E9="M",100,IF(E9=1,100,IF(E9="","",120)))</f>
        <v>120</v>
      </c>
      <c r="AT9" s="36"/>
    </row>
    <row r="10" spans="1:46" s="37" customFormat="1" ht="21.6" customHeight="1">
      <c r="A10" s="26" t="s">
        <v>42</v>
      </c>
      <c r="B10" s="26">
        <v>72</v>
      </c>
      <c r="C10" s="27">
        <f aca="true" ca="1" t="shared" si="0" ref="C10:C18">OFFSET(C10,15,0)</f>
        <v>2</v>
      </c>
      <c r="D10" s="28" t="s">
        <v>52</v>
      </c>
      <c r="E10" s="26" t="s">
        <v>44</v>
      </c>
      <c r="F10" s="26">
        <v>74</v>
      </c>
      <c r="G10" s="204" t="s">
        <v>53</v>
      </c>
      <c r="H10" s="205"/>
      <c r="I10" s="205"/>
      <c r="J10" s="205"/>
      <c r="K10" s="206"/>
      <c r="L10" s="30"/>
      <c r="M10" s="30"/>
      <c r="N10" s="29" t="s">
        <v>54</v>
      </c>
      <c r="O10" s="30"/>
      <c r="P10" s="30"/>
      <c r="Q10" s="30"/>
      <c r="R10" s="30"/>
      <c r="S10" s="29" t="s">
        <v>50</v>
      </c>
      <c r="T10" s="30"/>
      <c r="U10" s="30"/>
      <c r="V10" s="30"/>
      <c r="W10" s="29" t="s">
        <v>50</v>
      </c>
      <c r="X10" s="30"/>
      <c r="Y10" s="30"/>
      <c r="Z10" s="30"/>
      <c r="AA10" s="30"/>
      <c r="AB10" s="30"/>
      <c r="AC10" s="29" t="s">
        <v>50</v>
      </c>
      <c r="AD10" s="30"/>
      <c r="AE10" s="30"/>
      <c r="AF10" s="29" t="s">
        <v>50</v>
      </c>
      <c r="AG10" s="30"/>
      <c r="AH10" s="30"/>
      <c r="AI10" s="30"/>
      <c r="AJ10" s="30"/>
      <c r="AK10" s="31"/>
      <c r="AL10" s="32"/>
      <c r="AM10" s="31"/>
      <c r="AN10" s="32"/>
      <c r="AP10" s="34" t="s">
        <v>55</v>
      </c>
      <c r="AQ10" s="35"/>
      <c r="AT10" s="36"/>
    </row>
    <row r="11" spans="1:46" s="33" customFormat="1" ht="21.6" customHeight="1">
      <c r="A11" s="26" t="s">
        <v>42</v>
      </c>
      <c r="B11" s="26">
        <v>85</v>
      </c>
      <c r="C11" s="27">
        <f ca="1" t="shared" si="0"/>
        <v>3</v>
      </c>
      <c r="D11" s="28" t="s">
        <v>56</v>
      </c>
      <c r="E11" s="26" t="s">
        <v>44</v>
      </c>
      <c r="F11" s="26">
        <v>74</v>
      </c>
      <c r="G11" s="204" t="s">
        <v>57</v>
      </c>
      <c r="H11" s="205"/>
      <c r="I11" s="205"/>
      <c r="J11" s="205"/>
      <c r="K11" s="206"/>
      <c r="L11" s="29" t="s">
        <v>58</v>
      </c>
      <c r="M11" s="30"/>
      <c r="N11" s="30"/>
      <c r="O11" s="30"/>
      <c r="P11" s="30"/>
      <c r="Q11" s="30"/>
      <c r="R11" s="30"/>
      <c r="S11" s="30"/>
      <c r="T11" s="29" t="s">
        <v>59</v>
      </c>
      <c r="U11" s="30"/>
      <c r="V11" s="30"/>
      <c r="W11" s="30"/>
      <c r="X11" s="30"/>
      <c r="Y11" s="29" t="s">
        <v>59</v>
      </c>
      <c r="Z11" s="30"/>
      <c r="AA11" s="30"/>
      <c r="AB11" s="30"/>
      <c r="AC11" s="30"/>
      <c r="AD11" s="29" t="s">
        <v>58</v>
      </c>
      <c r="AE11" s="30"/>
      <c r="AF11" s="30"/>
      <c r="AG11" s="30"/>
      <c r="AH11" s="29" t="s">
        <v>59</v>
      </c>
      <c r="AI11" s="30"/>
      <c r="AJ11" s="30"/>
      <c r="AK11" s="31"/>
      <c r="AL11" s="32"/>
      <c r="AM11" s="31"/>
      <c r="AN11" s="32"/>
      <c r="AP11" s="34" t="s">
        <v>60</v>
      </c>
      <c r="AQ11" s="38"/>
      <c r="AT11" s="36"/>
    </row>
    <row r="12" spans="1:46" s="33" customFormat="1" ht="21.6" customHeight="1">
      <c r="A12" s="26" t="s">
        <v>42</v>
      </c>
      <c r="B12" s="26">
        <v>49</v>
      </c>
      <c r="C12" s="27">
        <f ca="1" t="shared" si="0"/>
        <v>4</v>
      </c>
      <c r="D12" s="28" t="s">
        <v>61</v>
      </c>
      <c r="E12" s="26" t="s">
        <v>44</v>
      </c>
      <c r="F12" s="26">
        <v>76</v>
      </c>
      <c r="G12" s="204" t="s">
        <v>62</v>
      </c>
      <c r="H12" s="205"/>
      <c r="I12" s="205"/>
      <c r="J12" s="205"/>
      <c r="K12" s="206"/>
      <c r="L12" s="30"/>
      <c r="M12" s="30"/>
      <c r="N12" s="29" t="s">
        <v>59</v>
      </c>
      <c r="O12" s="30"/>
      <c r="P12" s="30"/>
      <c r="Q12" s="30"/>
      <c r="R12" s="29" t="s">
        <v>59</v>
      </c>
      <c r="S12" s="30"/>
      <c r="T12" s="30"/>
      <c r="U12" s="30"/>
      <c r="V12" s="29" t="s">
        <v>59</v>
      </c>
      <c r="W12" s="30"/>
      <c r="X12" s="30"/>
      <c r="Y12" s="30"/>
      <c r="Z12" s="29" t="s">
        <v>59</v>
      </c>
      <c r="AA12" s="30"/>
      <c r="AB12" s="30"/>
      <c r="AC12" s="30"/>
      <c r="AD12" s="30"/>
      <c r="AE12" s="30"/>
      <c r="AF12" s="30"/>
      <c r="AG12" s="30"/>
      <c r="AH12" s="30"/>
      <c r="AI12" s="29" t="s">
        <v>59</v>
      </c>
      <c r="AJ12" s="30"/>
      <c r="AK12" s="31"/>
      <c r="AL12" s="32"/>
      <c r="AM12" s="31"/>
      <c r="AN12" s="32"/>
      <c r="AP12" s="34" t="s">
        <v>63</v>
      </c>
      <c r="AQ12" s="38"/>
      <c r="AT12" s="36"/>
    </row>
    <row r="13" spans="1:46" s="33" customFormat="1" ht="21.6" customHeight="1">
      <c r="A13" s="26" t="s">
        <v>42</v>
      </c>
      <c r="B13" s="26">
        <v>72</v>
      </c>
      <c r="C13" s="27">
        <f ca="1" t="shared" si="0"/>
        <v>5</v>
      </c>
      <c r="D13" s="28" t="s">
        <v>64</v>
      </c>
      <c r="E13" s="26" t="s">
        <v>44</v>
      </c>
      <c r="F13" s="26">
        <v>78</v>
      </c>
      <c r="G13" s="204" t="s">
        <v>65</v>
      </c>
      <c r="H13" s="205"/>
      <c r="I13" s="205"/>
      <c r="J13" s="205"/>
      <c r="K13" s="206"/>
      <c r="L13" s="30"/>
      <c r="M13" s="30"/>
      <c r="N13" s="30"/>
      <c r="O13" s="29" t="s">
        <v>59</v>
      </c>
      <c r="P13" s="30"/>
      <c r="Q13" s="30"/>
      <c r="R13" s="30"/>
      <c r="S13" s="30"/>
      <c r="T13" s="29" t="s">
        <v>50</v>
      </c>
      <c r="U13" s="30"/>
      <c r="V13" s="30"/>
      <c r="W13" s="30"/>
      <c r="X13" s="30"/>
      <c r="Y13" s="30"/>
      <c r="Z13" s="30"/>
      <c r="AA13" s="29" t="s">
        <v>59</v>
      </c>
      <c r="AB13" s="30"/>
      <c r="AC13" s="30"/>
      <c r="AD13" s="30"/>
      <c r="AE13" s="30"/>
      <c r="AF13" s="29" t="s">
        <v>59</v>
      </c>
      <c r="AG13" s="30"/>
      <c r="AH13" s="30"/>
      <c r="AI13" s="30"/>
      <c r="AJ13" s="29"/>
      <c r="AK13" s="32"/>
      <c r="AL13" s="32"/>
      <c r="AM13" s="32"/>
      <c r="AN13" s="32"/>
      <c r="AP13" s="34" t="s">
        <v>66</v>
      </c>
      <c r="AQ13" s="38"/>
      <c r="AT13" s="36"/>
    </row>
    <row r="14" spans="1:46" s="33" customFormat="1" ht="21.6" customHeight="1">
      <c r="A14" s="26" t="s">
        <v>42</v>
      </c>
      <c r="B14" s="26">
        <v>44</v>
      </c>
      <c r="C14" s="27">
        <f ca="1" t="shared" si="0"/>
        <v>6</v>
      </c>
      <c r="D14" s="39" t="s">
        <v>67</v>
      </c>
      <c r="E14" s="26" t="s">
        <v>44</v>
      </c>
      <c r="F14" s="26">
        <v>80</v>
      </c>
      <c r="G14" s="204" t="s">
        <v>68</v>
      </c>
      <c r="H14" s="205"/>
      <c r="I14" s="205"/>
      <c r="J14" s="205"/>
      <c r="K14" s="206"/>
      <c r="L14" s="30"/>
      <c r="M14" s="30"/>
      <c r="N14" s="30"/>
      <c r="O14" s="30"/>
      <c r="P14" s="30"/>
      <c r="Q14" s="29" t="s">
        <v>58</v>
      </c>
      <c r="R14" s="30"/>
      <c r="S14" s="30"/>
      <c r="T14" s="30"/>
      <c r="U14" s="29" t="s">
        <v>69</v>
      </c>
      <c r="V14" s="30"/>
      <c r="W14" s="29" t="s">
        <v>59</v>
      </c>
      <c r="X14" s="30"/>
      <c r="Y14" s="30"/>
      <c r="Z14" s="30"/>
      <c r="AA14" s="30"/>
      <c r="AB14" s="30"/>
      <c r="AC14" s="30"/>
      <c r="AD14" s="29" t="s">
        <v>70</v>
      </c>
      <c r="AE14" s="30"/>
      <c r="AF14" s="30"/>
      <c r="AG14" s="29"/>
      <c r="AH14" s="30"/>
      <c r="AI14" s="30"/>
      <c r="AJ14" s="30"/>
      <c r="AK14" s="32"/>
      <c r="AL14" s="32"/>
      <c r="AM14" s="32"/>
      <c r="AN14" s="32"/>
      <c r="AP14" s="34" t="s">
        <v>71</v>
      </c>
      <c r="AQ14" s="38"/>
      <c r="AT14" s="36"/>
    </row>
    <row r="15" spans="1:46" s="33" customFormat="1" ht="21.6" customHeight="1">
      <c r="A15" s="26" t="s">
        <v>42</v>
      </c>
      <c r="B15" s="26">
        <v>85</v>
      </c>
      <c r="C15" s="27">
        <f ca="1" t="shared" si="0"/>
        <v>7</v>
      </c>
      <c r="D15" s="28" t="s">
        <v>72</v>
      </c>
      <c r="E15" s="26" t="s">
        <v>44</v>
      </c>
      <c r="F15" s="26">
        <v>81</v>
      </c>
      <c r="G15" s="204" t="s">
        <v>73</v>
      </c>
      <c r="H15" s="205"/>
      <c r="I15" s="205"/>
      <c r="J15" s="205"/>
      <c r="K15" s="206"/>
      <c r="L15" s="30"/>
      <c r="M15" s="30"/>
      <c r="N15" s="30"/>
      <c r="O15" s="30"/>
      <c r="P15" s="29" t="s">
        <v>50</v>
      </c>
      <c r="Q15" s="30"/>
      <c r="R15" s="30"/>
      <c r="S15" s="29" t="s">
        <v>59</v>
      </c>
      <c r="T15" s="30"/>
      <c r="U15" s="30"/>
      <c r="V15" s="30"/>
      <c r="W15" s="30"/>
      <c r="X15" s="30"/>
      <c r="Y15" s="29" t="s">
        <v>50</v>
      </c>
      <c r="Z15" s="30"/>
      <c r="AA15" s="30"/>
      <c r="AB15" s="29" t="s">
        <v>54</v>
      </c>
      <c r="AC15" s="30"/>
      <c r="AD15" s="30"/>
      <c r="AE15" s="29" t="s">
        <v>59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74</v>
      </c>
      <c r="AQ15" s="38"/>
      <c r="AT15" s="36"/>
    </row>
    <row r="16" spans="1:46" s="33" customFormat="1" ht="21.6" customHeight="1">
      <c r="A16" s="26" t="s">
        <v>42</v>
      </c>
      <c r="B16" s="26">
        <v>53</v>
      </c>
      <c r="C16" s="27">
        <f ca="1" t="shared" si="0"/>
        <v>8</v>
      </c>
      <c r="D16" s="28" t="s">
        <v>75</v>
      </c>
      <c r="E16" s="26" t="s">
        <v>44</v>
      </c>
      <c r="F16" s="26">
        <v>81</v>
      </c>
      <c r="G16" s="204" t="s">
        <v>76</v>
      </c>
      <c r="H16" s="205"/>
      <c r="I16" s="205"/>
      <c r="J16" s="205"/>
      <c r="K16" s="206"/>
      <c r="L16" s="30"/>
      <c r="M16" s="29" t="s">
        <v>58</v>
      </c>
      <c r="N16" s="30"/>
      <c r="O16" s="30"/>
      <c r="P16" s="30"/>
      <c r="Q16" s="30"/>
      <c r="R16" s="29" t="s">
        <v>50</v>
      </c>
      <c r="S16" s="30"/>
      <c r="T16" s="30"/>
      <c r="U16" s="30"/>
      <c r="V16" s="30"/>
      <c r="W16" s="30"/>
      <c r="X16" s="29" t="s">
        <v>58</v>
      </c>
      <c r="Y16" s="30"/>
      <c r="Z16" s="30"/>
      <c r="AA16" s="30"/>
      <c r="AB16" s="30"/>
      <c r="AC16" s="29" t="s">
        <v>59</v>
      </c>
      <c r="AD16" s="30"/>
      <c r="AE16" s="30"/>
      <c r="AF16" s="30"/>
      <c r="AG16" s="30"/>
      <c r="AH16" s="29" t="s">
        <v>69</v>
      </c>
      <c r="AI16" s="30"/>
      <c r="AJ16" s="30"/>
      <c r="AK16" s="32"/>
      <c r="AL16" s="32"/>
      <c r="AM16" s="32"/>
      <c r="AN16" s="32"/>
      <c r="AP16" s="34" t="s">
        <v>77</v>
      </c>
      <c r="AQ16" s="38"/>
      <c r="AT16" s="36"/>
    </row>
    <row r="17" spans="1:50" s="33" customFormat="1" ht="21.6" customHeight="1">
      <c r="A17" s="26" t="s">
        <v>42</v>
      </c>
      <c r="B17" s="26">
        <v>49</v>
      </c>
      <c r="C17" s="27">
        <f ca="1" t="shared" si="0"/>
        <v>9</v>
      </c>
      <c r="D17" s="28" t="s">
        <v>78</v>
      </c>
      <c r="E17" s="26" t="s">
        <v>44</v>
      </c>
      <c r="F17" s="26">
        <v>85</v>
      </c>
      <c r="G17" s="204" t="s">
        <v>79</v>
      </c>
      <c r="H17" s="205"/>
      <c r="I17" s="205"/>
      <c r="J17" s="205"/>
      <c r="K17" s="206"/>
      <c r="L17" s="30"/>
      <c r="M17" s="30"/>
      <c r="N17" s="30"/>
      <c r="O17" s="29" t="s">
        <v>50</v>
      </c>
      <c r="P17" s="30"/>
      <c r="Q17" s="30"/>
      <c r="R17" s="30"/>
      <c r="S17" s="30"/>
      <c r="T17" s="30"/>
      <c r="U17" s="29" t="s">
        <v>48</v>
      </c>
      <c r="V17" s="30"/>
      <c r="W17" s="30"/>
      <c r="X17" s="29" t="s">
        <v>80</v>
      </c>
      <c r="Y17" s="30"/>
      <c r="Z17" s="30"/>
      <c r="AA17" s="30"/>
      <c r="AB17" s="29" t="s">
        <v>59</v>
      </c>
      <c r="AC17" s="30"/>
      <c r="AD17" s="30"/>
      <c r="AE17" s="30"/>
      <c r="AF17" s="30"/>
      <c r="AG17" s="30"/>
      <c r="AH17" s="30"/>
      <c r="AI17" s="29" t="s">
        <v>50</v>
      </c>
      <c r="AJ17" s="30"/>
      <c r="AK17" s="40"/>
      <c r="AL17" s="32"/>
      <c r="AM17" s="32"/>
      <c r="AN17" s="32"/>
      <c r="AO17" s="32"/>
      <c r="AP17" s="34" t="s">
        <v>81</v>
      </c>
      <c r="AQ17" s="38"/>
      <c r="AT17" s="32"/>
      <c r="AU17" s="41"/>
      <c r="AV17" s="41"/>
      <c r="AW17" s="41"/>
      <c r="AX17" s="41"/>
    </row>
    <row r="18" spans="1:50" s="33" customFormat="1" ht="21.6" customHeight="1">
      <c r="A18" s="26" t="s">
        <v>82</v>
      </c>
      <c r="B18" s="26">
        <v>37</v>
      </c>
      <c r="C18" s="27">
        <f ca="1" t="shared" si="0"/>
        <v>10</v>
      </c>
      <c r="D18" s="28" t="s">
        <v>83</v>
      </c>
      <c r="E18" s="42" t="s">
        <v>44</v>
      </c>
      <c r="F18" s="42">
        <v>110</v>
      </c>
      <c r="G18" s="204" t="s">
        <v>84</v>
      </c>
      <c r="H18" s="205"/>
      <c r="I18" s="205"/>
      <c r="J18" s="205"/>
      <c r="K18" s="206"/>
      <c r="L18" s="30"/>
      <c r="M18" s="29" t="s">
        <v>85</v>
      </c>
      <c r="N18" s="30"/>
      <c r="O18" s="30"/>
      <c r="P18" s="29" t="s">
        <v>59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54</v>
      </c>
      <c r="AA18" s="30"/>
      <c r="AB18" s="30"/>
      <c r="AC18" s="30"/>
      <c r="AD18" s="30"/>
      <c r="AE18" s="30"/>
      <c r="AF18" s="30"/>
      <c r="AG18" s="29"/>
      <c r="AH18" s="30"/>
      <c r="AI18" s="30"/>
      <c r="AJ18" s="29"/>
      <c r="AK18" s="43"/>
      <c r="AL18" s="32"/>
      <c r="AM18" s="32"/>
      <c r="AN18" s="32"/>
      <c r="AO18" s="32"/>
      <c r="AP18" s="44" t="s">
        <v>86</v>
      </c>
      <c r="AQ18" s="38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00" t="s">
        <v>87</v>
      </c>
      <c r="AA19" s="200"/>
      <c r="AB19" s="200"/>
      <c r="AC19" s="200"/>
      <c r="AD19" s="200"/>
      <c r="AE19" s="20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8"/>
      <c r="AT19" s="32"/>
      <c r="AU19" s="41"/>
      <c r="AV19" s="45"/>
      <c r="AW19" s="45"/>
      <c r="AX19" s="45"/>
    </row>
    <row r="20" spans="2:48" s="33" customFormat="1" ht="21.6" customHeight="1" thickBot="1">
      <c r="B20" s="52"/>
      <c r="C20" s="52"/>
      <c r="D20" s="207" t="s">
        <v>88</v>
      </c>
      <c r="E20" s="207"/>
      <c r="F20" s="207"/>
      <c r="G20" s="53" t="s">
        <v>89</v>
      </c>
      <c r="H20" s="53" t="s">
        <v>90</v>
      </c>
      <c r="I20" s="53" t="s">
        <v>91</v>
      </c>
      <c r="J20" s="53" t="s">
        <v>92</v>
      </c>
      <c r="K20" s="53" t="s">
        <v>93</v>
      </c>
      <c r="L20" s="53" t="s">
        <v>94</v>
      </c>
      <c r="M20" s="21" t="s">
        <v>95</v>
      </c>
      <c r="N20" s="53" t="s">
        <v>96</v>
      </c>
      <c r="O20" s="20" t="s">
        <v>97</v>
      </c>
      <c r="P20" s="53" t="s">
        <v>98</v>
      </c>
      <c r="V20" s="40"/>
      <c r="W20" s="40"/>
      <c r="X20" s="40"/>
      <c r="Y20" s="40"/>
      <c r="Z20" s="208" t="s">
        <v>99</v>
      </c>
      <c r="AA20" s="209"/>
      <c r="AB20" s="209"/>
      <c r="AC20" s="209"/>
      <c r="AD20" s="209"/>
      <c r="AE20" s="210"/>
      <c r="AM20" s="41"/>
      <c r="AN20" s="41"/>
      <c r="AP20" s="38"/>
      <c r="AQ20" s="32"/>
      <c r="AR20" s="32"/>
      <c r="AS20" s="32"/>
      <c r="AU20" s="45"/>
      <c r="AV20" s="45"/>
    </row>
    <row r="21" spans="2:47" s="33" customFormat="1" ht="21.6" customHeight="1" thickBot="1">
      <c r="B21" s="52"/>
      <c r="C21" s="52"/>
      <c r="D21" s="207"/>
      <c r="E21" s="207"/>
      <c r="F21" s="207"/>
      <c r="G21" s="53" t="s">
        <v>100</v>
      </c>
      <c r="H21" s="53" t="s">
        <v>101</v>
      </c>
      <c r="I21" s="53" t="s">
        <v>102</v>
      </c>
      <c r="J21" s="53" t="s">
        <v>103</v>
      </c>
      <c r="K21" s="53" t="s">
        <v>104</v>
      </c>
      <c r="L21" s="53" t="s">
        <v>105</v>
      </c>
      <c r="M21" s="21" t="s">
        <v>106</v>
      </c>
      <c r="N21" s="21" t="s">
        <v>107</v>
      </c>
      <c r="O21" s="53" t="s">
        <v>108</v>
      </c>
      <c r="P21" s="53" t="s">
        <v>109</v>
      </c>
      <c r="S21" s="54"/>
      <c r="T21" s="54"/>
      <c r="U21" s="54"/>
      <c r="V21" s="54"/>
      <c r="W21" s="54"/>
      <c r="X21" s="54"/>
      <c r="Z21" s="55"/>
      <c r="AA21" s="56"/>
      <c r="AB21" s="56"/>
      <c r="AC21" s="56"/>
      <c r="AD21" s="56"/>
      <c r="AE21" s="57"/>
      <c r="AM21" s="48"/>
      <c r="AN21" s="48"/>
      <c r="AP21" s="58" t="s">
        <v>110</v>
      </c>
      <c r="AQ21" s="38"/>
      <c r="AT21" s="59"/>
      <c r="AU21" s="41"/>
    </row>
    <row r="22" spans="1:4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1" t="s">
        <v>111</v>
      </c>
      <c r="T22" s="212"/>
      <c r="U22" s="212"/>
      <c r="V22" s="212"/>
      <c r="W22" s="212"/>
      <c r="X22" s="213"/>
      <c r="Z22" s="214" t="s">
        <v>112</v>
      </c>
      <c r="AA22" s="215"/>
      <c r="AB22" s="215"/>
      <c r="AC22" s="215"/>
      <c r="AD22" s="215"/>
      <c r="AE22" s="216"/>
      <c r="AM22" s="63"/>
      <c r="AN22" s="63"/>
    </row>
    <row r="23" spans="1:41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67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21" t="s">
        <v>97</v>
      </c>
      <c r="T23" s="70"/>
      <c r="U23" s="70"/>
      <c r="V23" s="70"/>
      <c r="W23" s="70"/>
      <c r="X23" s="71"/>
      <c r="Z23" s="72"/>
      <c r="AA23" s="73"/>
      <c r="AB23" s="73"/>
      <c r="AC23" s="73"/>
      <c r="AD23" s="73"/>
      <c r="AE23" s="74"/>
      <c r="AM23" s="48"/>
      <c r="AN23" s="48"/>
      <c r="AO23" s="75"/>
    </row>
    <row r="24" spans="1:43" s="33" customFormat="1" ht="24" customHeight="1">
      <c r="A24" s="76" t="str">
        <f ca="1">OFFSET(A24,-15,0)</f>
        <v>PDL</v>
      </c>
      <c r="B24" s="77">
        <f ca="1">OFFSET(B24,-15,0)</f>
        <v>44</v>
      </c>
      <c r="C24" s="17">
        <v>1</v>
      </c>
      <c r="D24" s="28" t="str">
        <f ca="1">OFFSET(D24,-15,0)</f>
        <v>DELUGE Jean Michel</v>
      </c>
      <c r="E24" s="78" t="str">
        <f ca="1">OFFSET(E24,-15,0)</f>
        <v>1</v>
      </c>
      <c r="F24" s="26">
        <v>17</v>
      </c>
      <c r="G24" s="79">
        <v>10</v>
      </c>
      <c r="H24" s="79">
        <v>10</v>
      </c>
      <c r="I24" s="79">
        <v>10</v>
      </c>
      <c r="J24" s="79">
        <v>10</v>
      </c>
      <c r="K24" s="80">
        <v>10</v>
      </c>
      <c r="L24" s="81" t="s">
        <v>123</v>
      </c>
      <c r="M24" s="217">
        <f>SUM(G24:K24)</f>
        <v>50</v>
      </c>
      <c r="N24" s="218"/>
      <c r="O24" s="82"/>
      <c r="P24" s="221">
        <f aca="true" ca="1" t="shared" si="1" ref="P24:P33">SUM(OFFSET(P24,0,-10),OFFSET(P24,0,-3))</f>
        <v>67</v>
      </c>
      <c r="Q24" s="222"/>
      <c r="R24" s="45"/>
      <c r="S24" s="83"/>
      <c r="T24" s="84"/>
      <c r="U24" s="84"/>
      <c r="V24" s="84"/>
      <c r="W24" s="84"/>
      <c r="X24" s="85"/>
      <c r="Z24" s="83"/>
      <c r="AA24" s="84"/>
      <c r="AB24" s="84"/>
      <c r="AC24" s="84"/>
      <c r="AD24" s="84"/>
      <c r="AE24" s="85"/>
      <c r="AN24" s="48"/>
      <c r="AO24" s="52"/>
      <c r="AQ24" s="38">
        <f aca="true" t="shared" si="2" ref="AQ24:AQ33">COUNT(G24:K24)</f>
        <v>5</v>
      </c>
    </row>
    <row r="25" spans="1:43" s="33" customFormat="1" ht="21.6" customHeight="1">
      <c r="A25" s="76" t="str">
        <f aca="true" ca="1" t="shared" si="3" ref="A25:B33">OFFSET(A25,-15,0)</f>
        <v>PDL</v>
      </c>
      <c r="B25" s="77">
        <f ca="1" t="shared" si="3"/>
        <v>72</v>
      </c>
      <c r="C25" s="17">
        <v>2</v>
      </c>
      <c r="D25" s="28" t="str">
        <f aca="true" ca="1" t="shared" si="4" ref="D25:E33">OFFSET(D25,-15,0)</f>
        <v>CADORET William</v>
      </c>
      <c r="E25" s="78" t="str">
        <f ca="1" t="shared" si="4"/>
        <v>1</v>
      </c>
      <c r="F25" s="26">
        <v>27</v>
      </c>
      <c r="G25" s="79">
        <v>10</v>
      </c>
      <c r="H25" s="79">
        <v>10</v>
      </c>
      <c r="I25" s="79">
        <v>10</v>
      </c>
      <c r="J25" s="79">
        <v>10</v>
      </c>
      <c r="K25" s="80">
        <v>10</v>
      </c>
      <c r="L25" s="81" t="s">
        <v>123</v>
      </c>
      <c r="M25" s="217">
        <f aca="true" t="shared" si="5" ref="M25:M33">SUM(G25:K25)</f>
        <v>50</v>
      </c>
      <c r="N25" s="218"/>
      <c r="O25" s="82"/>
      <c r="P25" s="221">
        <f ca="1" t="shared" si="1"/>
        <v>77</v>
      </c>
      <c r="Q25" s="222"/>
      <c r="R25" s="45"/>
      <c r="S25" s="83"/>
      <c r="T25" s="84"/>
      <c r="U25" s="84"/>
      <c r="V25" s="84"/>
      <c r="W25" s="84"/>
      <c r="X25" s="85"/>
      <c r="Z25" s="83"/>
      <c r="AA25" s="84"/>
      <c r="AB25" s="84"/>
      <c r="AC25" s="84"/>
      <c r="AD25" s="84"/>
      <c r="AE25" s="85"/>
      <c r="AM25" s="48"/>
      <c r="AN25" s="48"/>
      <c r="AO25" s="52"/>
      <c r="AQ25" s="38">
        <f t="shared" si="2"/>
        <v>5</v>
      </c>
    </row>
    <row r="26" spans="1:50" s="33" customFormat="1" ht="21.6" customHeight="1">
      <c r="A26" s="76" t="str">
        <f ca="1" t="shared" si="3"/>
        <v>PDL</v>
      </c>
      <c r="B26" s="77">
        <f ca="1" t="shared" si="3"/>
        <v>85</v>
      </c>
      <c r="C26" s="17">
        <v>3</v>
      </c>
      <c r="D26" s="28" t="str">
        <f ca="1" t="shared" si="4"/>
        <v>POTIER David</v>
      </c>
      <c r="E26" s="78" t="str">
        <f ca="1" t="shared" si="4"/>
        <v>1</v>
      </c>
      <c r="F26" s="26">
        <v>90</v>
      </c>
      <c r="G26" s="79">
        <v>0</v>
      </c>
      <c r="H26" s="79">
        <v>0</v>
      </c>
      <c r="I26" s="79">
        <v>0</v>
      </c>
      <c r="J26" s="79">
        <v>0</v>
      </c>
      <c r="K26" s="80">
        <v>0</v>
      </c>
      <c r="L26" s="81" t="s">
        <v>123</v>
      </c>
      <c r="M26" s="217">
        <f t="shared" si="5"/>
        <v>0</v>
      </c>
      <c r="N26" s="218"/>
      <c r="O26" s="82"/>
      <c r="P26" s="221">
        <f ca="1" t="shared" si="1"/>
        <v>90</v>
      </c>
      <c r="Q26" s="222"/>
      <c r="R26" s="45"/>
      <c r="S26" s="83"/>
      <c r="T26" s="84"/>
      <c r="U26" s="84"/>
      <c r="V26" s="84"/>
      <c r="W26" s="84"/>
      <c r="X26" s="85"/>
      <c r="Z26" s="83"/>
      <c r="AA26" s="84"/>
      <c r="AB26" s="84"/>
      <c r="AC26" s="84"/>
      <c r="AD26" s="84"/>
      <c r="AE26" s="85"/>
      <c r="AM26" s="48"/>
      <c r="AN26" s="48"/>
      <c r="AO26" s="52"/>
      <c r="AQ26" s="38">
        <f t="shared" si="2"/>
        <v>5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ca="1" t="shared" si="3"/>
        <v>PDL</v>
      </c>
      <c r="B27" s="77">
        <f ca="1" t="shared" si="3"/>
        <v>49</v>
      </c>
      <c r="C27" s="17">
        <v>4</v>
      </c>
      <c r="D27" s="28" t="str">
        <f ca="1" t="shared" si="4"/>
        <v>VERGER Frederic</v>
      </c>
      <c r="E27" s="78" t="str">
        <f ca="1" t="shared" si="4"/>
        <v>1</v>
      </c>
      <c r="F27" s="26">
        <v>50</v>
      </c>
      <c r="G27" s="79">
        <v>0</v>
      </c>
      <c r="H27" s="79">
        <v>0</v>
      </c>
      <c r="I27" s="79">
        <v>0</v>
      </c>
      <c r="J27" s="79">
        <v>0</v>
      </c>
      <c r="K27" s="80">
        <v>0</v>
      </c>
      <c r="L27" s="81" t="s">
        <v>123</v>
      </c>
      <c r="M27" s="217">
        <f t="shared" si="5"/>
        <v>0</v>
      </c>
      <c r="N27" s="218"/>
      <c r="O27" s="82"/>
      <c r="P27" s="221">
        <f ca="1" t="shared" si="1"/>
        <v>50</v>
      </c>
      <c r="Q27" s="222"/>
      <c r="R27" s="45"/>
      <c r="S27" s="83"/>
      <c r="T27" s="84"/>
      <c r="U27" s="84"/>
      <c r="V27" s="84"/>
      <c r="W27" s="84"/>
      <c r="X27" s="85"/>
      <c r="Z27" s="83"/>
      <c r="AA27" s="84"/>
      <c r="AB27" s="84"/>
      <c r="AC27" s="84"/>
      <c r="AD27" s="84"/>
      <c r="AE27" s="85"/>
      <c r="AM27" s="48"/>
      <c r="AN27" s="48"/>
      <c r="AO27" s="52"/>
      <c r="AQ27" s="38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ca="1" t="shared" si="3"/>
        <v>PDL</v>
      </c>
      <c r="B28" s="77">
        <f ca="1" t="shared" si="3"/>
        <v>72</v>
      </c>
      <c r="C28" s="17">
        <v>5</v>
      </c>
      <c r="D28" s="28" t="str">
        <f ca="1" t="shared" si="4"/>
        <v>MURAIL Jean-Pierre</v>
      </c>
      <c r="E28" s="78" t="str">
        <f ca="1" t="shared" si="4"/>
        <v>1</v>
      </c>
      <c r="F28" s="26">
        <v>70</v>
      </c>
      <c r="G28" s="79">
        <v>0</v>
      </c>
      <c r="H28" s="79">
        <v>10</v>
      </c>
      <c r="I28" s="79">
        <v>0</v>
      </c>
      <c r="J28" s="79">
        <v>0</v>
      </c>
      <c r="K28" s="80">
        <v>10</v>
      </c>
      <c r="L28" s="81" t="s">
        <v>123</v>
      </c>
      <c r="M28" s="217">
        <f t="shared" si="5"/>
        <v>20</v>
      </c>
      <c r="N28" s="218"/>
      <c r="O28" s="82"/>
      <c r="P28" s="221">
        <f ca="1" t="shared" si="1"/>
        <v>90</v>
      </c>
      <c r="Q28" s="222"/>
      <c r="R28" s="45"/>
      <c r="S28" s="83" t="s">
        <v>50</v>
      </c>
      <c r="T28" s="84"/>
      <c r="U28" s="84"/>
      <c r="V28" s="84"/>
      <c r="W28" s="84"/>
      <c r="X28" s="85"/>
      <c r="Z28" s="83"/>
      <c r="AA28" s="84"/>
      <c r="AB28" s="84"/>
      <c r="AC28" s="84"/>
      <c r="AD28" s="84"/>
      <c r="AE28" s="85"/>
      <c r="AM28" s="48"/>
      <c r="AN28" s="48"/>
      <c r="AO28" s="52"/>
      <c r="AQ28" s="38">
        <f t="shared" si="2"/>
        <v>5</v>
      </c>
      <c r="AR28" s="32"/>
      <c r="AT28" s="22"/>
      <c r="AU28" s="22"/>
      <c r="AV28" s="48"/>
      <c r="AW28" s="48"/>
      <c r="AX28" s="48"/>
    </row>
    <row r="29" spans="1:44" s="33" customFormat="1" ht="21.6" customHeight="1">
      <c r="A29" s="76" t="str">
        <f ca="1" t="shared" si="3"/>
        <v>PDL</v>
      </c>
      <c r="B29" s="77">
        <f ca="1" t="shared" si="3"/>
        <v>44</v>
      </c>
      <c r="C29" s="17">
        <v>6</v>
      </c>
      <c r="D29" s="39" t="str">
        <f ca="1" t="shared" si="4"/>
        <v>VINCENT Jean</v>
      </c>
      <c r="E29" s="78" t="str">
        <f ca="1" t="shared" si="4"/>
        <v>1</v>
      </c>
      <c r="F29" s="26">
        <v>60</v>
      </c>
      <c r="G29" s="79">
        <v>0</v>
      </c>
      <c r="H29" s="79">
        <v>0</v>
      </c>
      <c r="I29" s="79">
        <v>0</v>
      </c>
      <c r="J29" s="79">
        <v>0</v>
      </c>
      <c r="K29" s="80">
        <v>0</v>
      </c>
      <c r="L29" s="81" t="s">
        <v>123</v>
      </c>
      <c r="M29" s="217">
        <f t="shared" si="5"/>
        <v>0</v>
      </c>
      <c r="N29" s="218"/>
      <c r="O29" s="82"/>
      <c r="P29" s="221">
        <f ca="1" t="shared" si="1"/>
        <v>60</v>
      </c>
      <c r="Q29" s="220"/>
      <c r="R29" s="45"/>
      <c r="S29" s="83" t="s">
        <v>59</v>
      </c>
      <c r="T29" s="84"/>
      <c r="U29" s="84"/>
      <c r="V29" s="84"/>
      <c r="W29" s="84"/>
      <c r="X29" s="85"/>
      <c r="Z29" s="83"/>
      <c r="AA29" s="84"/>
      <c r="AB29" s="84"/>
      <c r="AC29" s="84"/>
      <c r="AD29" s="84"/>
      <c r="AE29" s="85"/>
      <c r="AM29" s="48"/>
      <c r="AN29" s="48"/>
      <c r="AO29" s="52"/>
      <c r="AQ29" s="38">
        <f t="shared" si="2"/>
        <v>5</v>
      </c>
      <c r="AR29" s="22"/>
    </row>
    <row r="30" spans="1:44" s="33" customFormat="1" ht="21.6" customHeight="1">
      <c r="A30" s="76" t="str">
        <f ca="1" t="shared" si="3"/>
        <v>PDL</v>
      </c>
      <c r="B30" s="77">
        <f ca="1" t="shared" si="3"/>
        <v>85</v>
      </c>
      <c r="C30" s="17">
        <v>7</v>
      </c>
      <c r="D30" s="28" t="str">
        <f ca="1" t="shared" si="4"/>
        <v>COUTOUIS Arnaud</v>
      </c>
      <c r="E30" s="78" t="str">
        <f ca="1" t="shared" si="4"/>
        <v>1</v>
      </c>
      <c r="F30" s="26">
        <v>0</v>
      </c>
      <c r="G30" s="79">
        <v>10</v>
      </c>
      <c r="H30" s="79">
        <v>0</v>
      </c>
      <c r="I30" s="79">
        <v>10</v>
      </c>
      <c r="J30" s="79">
        <v>10</v>
      </c>
      <c r="K30" s="80">
        <v>0</v>
      </c>
      <c r="L30" s="81" t="s">
        <v>123</v>
      </c>
      <c r="M30" s="217">
        <f t="shared" si="5"/>
        <v>30</v>
      </c>
      <c r="N30" s="218"/>
      <c r="O30" s="82"/>
      <c r="P30" s="221">
        <f ca="1" t="shared" si="1"/>
        <v>30</v>
      </c>
      <c r="Q30" s="220"/>
      <c r="R30" s="45"/>
      <c r="S30" s="83"/>
      <c r="T30" s="84"/>
      <c r="U30" s="84"/>
      <c r="V30" s="84"/>
      <c r="W30" s="84"/>
      <c r="X30" s="85"/>
      <c r="Z30" s="83"/>
      <c r="AA30" s="84"/>
      <c r="AB30" s="84"/>
      <c r="AC30" s="84"/>
      <c r="AD30" s="84"/>
      <c r="AE30" s="85"/>
      <c r="AM30" s="48"/>
      <c r="AN30" s="48"/>
      <c r="AO30" s="52"/>
      <c r="AQ30" s="38">
        <f t="shared" si="2"/>
        <v>5</v>
      </c>
      <c r="AR30" s="22"/>
    </row>
    <row r="31" spans="1:44" s="33" customFormat="1" ht="21.6" customHeight="1">
      <c r="A31" s="76" t="str">
        <f ca="1" t="shared" si="3"/>
        <v>PDL</v>
      </c>
      <c r="B31" s="77">
        <f ca="1" t="shared" si="3"/>
        <v>53</v>
      </c>
      <c r="C31" s="17">
        <v>8</v>
      </c>
      <c r="D31" s="28" t="str">
        <f ca="1" t="shared" si="4"/>
        <v>RAYNIERE Philippe</v>
      </c>
      <c r="E31" s="78" t="str">
        <f ca="1" t="shared" si="4"/>
        <v>1</v>
      </c>
      <c r="F31" s="26">
        <v>27</v>
      </c>
      <c r="G31" s="79">
        <v>0</v>
      </c>
      <c r="H31" s="79">
        <v>10</v>
      </c>
      <c r="I31" s="79">
        <v>0</v>
      </c>
      <c r="J31" s="79">
        <v>0</v>
      </c>
      <c r="K31" s="80">
        <v>7</v>
      </c>
      <c r="L31" s="81" t="s">
        <v>123</v>
      </c>
      <c r="M31" s="217">
        <f t="shared" si="5"/>
        <v>17</v>
      </c>
      <c r="N31" s="218"/>
      <c r="O31" s="82"/>
      <c r="P31" s="221">
        <f ca="1" t="shared" si="1"/>
        <v>44</v>
      </c>
      <c r="Q31" s="222"/>
      <c r="R31" s="45"/>
      <c r="S31" s="83"/>
      <c r="T31" s="84"/>
      <c r="U31" s="84"/>
      <c r="V31" s="84"/>
      <c r="W31" s="84"/>
      <c r="X31" s="85"/>
      <c r="Z31" s="83"/>
      <c r="AA31" s="84"/>
      <c r="AB31" s="84"/>
      <c r="AC31" s="84"/>
      <c r="AD31" s="84"/>
      <c r="AE31" s="85"/>
      <c r="AM31" s="48"/>
      <c r="AN31" s="48"/>
      <c r="AO31" s="52"/>
      <c r="AQ31" s="38">
        <f t="shared" si="2"/>
        <v>5</v>
      </c>
      <c r="AR31" s="22"/>
    </row>
    <row r="32" spans="1:45" s="33" customFormat="1" ht="21.6" customHeight="1">
      <c r="A32" s="76" t="str">
        <f ca="1" t="shared" si="3"/>
        <v>PDL</v>
      </c>
      <c r="B32" s="77">
        <f ca="1" t="shared" si="3"/>
        <v>49</v>
      </c>
      <c r="C32" s="17">
        <v>9</v>
      </c>
      <c r="D32" s="28" t="str">
        <f ca="1" t="shared" si="4"/>
        <v>HANNETELLE Eddy</v>
      </c>
      <c r="E32" s="78" t="str">
        <f ca="1" t="shared" si="4"/>
        <v>1</v>
      </c>
      <c r="F32" s="26">
        <v>0</v>
      </c>
      <c r="G32" s="79">
        <v>10</v>
      </c>
      <c r="H32" s="79">
        <v>10</v>
      </c>
      <c r="I32" s="79">
        <v>10</v>
      </c>
      <c r="J32" s="79">
        <v>0</v>
      </c>
      <c r="K32" s="80">
        <v>10</v>
      </c>
      <c r="L32" s="81" t="s">
        <v>123</v>
      </c>
      <c r="M32" s="217">
        <f t="shared" si="5"/>
        <v>40</v>
      </c>
      <c r="N32" s="218"/>
      <c r="O32" s="82"/>
      <c r="P32" s="219">
        <f ca="1" t="shared" si="1"/>
        <v>40</v>
      </c>
      <c r="Q32" s="220"/>
      <c r="R32" s="87"/>
      <c r="S32" s="83"/>
      <c r="T32" s="84"/>
      <c r="U32" s="84"/>
      <c r="V32" s="84"/>
      <c r="W32" s="84"/>
      <c r="X32" s="85"/>
      <c r="Z32" s="83"/>
      <c r="AA32" s="84"/>
      <c r="AB32" s="84"/>
      <c r="AC32" s="84"/>
      <c r="AD32" s="84"/>
      <c r="AE32" s="85"/>
      <c r="AN32" s="88"/>
      <c r="AO32" s="88"/>
      <c r="AP32" s="88"/>
      <c r="AQ32" s="38">
        <f t="shared" si="2"/>
        <v>5</v>
      </c>
      <c r="AR32" s="48"/>
      <c r="AS32" s="48"/>
    </row>
    <row r="33" spans="1:45" s="33" customFormat="1" ht="21.6" customHeight="1" thickBot="1">
      <c r="A33" s="89" t="str">
        <f ca="1" t="shared" si="3"/>
        <v>TBO</v>
      </c>
      <c r="B33" s="90">
        <f ca="1" t="shared" si="3"/>
        <v>37</v>
      </c>
      <c r="C33" s="17">
        <v>10</v>
      </c>
      <c r="D33" s="28" t="str">
        <f ca="1" t="shared" si="4"/>
        <v>RATET Jean Philippe</v>
      </c>
      <c r="E33" s="78" t="str">
        <f ca="1" t="shared" si="4"/>
        <v>1</v>
      </c>
      <c r="F33" s="26">
        <v>80</v>
      </c>
      <c r="G33" s="79">
        <v>10</v>
      </c>
      <c r="H33" s="79">
        <v>0</v>
      </c>
      <c r="I33" s="79">
        <v>10</v>
      </c>
      <c r="J33" s="79">
        <v>0</v>
      </c>
      <c r="K33" s="80" t="s">
        <v>124</v>
      </c>
      <c r="L33" s="81" t="s">
        <v>125</v>
      </c>
      <c r="M33" s="217">
        <f t="shared" si="5"/>
        <v>20</v>
      </c>
      <c r="N33" s="218"/>
      <c r="O33" s="82"/>
      <c r="P33" s="39">
        <f ca="1" t="shared" si="1"/>
        <v>100</v>
      </c>
      <c r="Q33" s="39"/>
      <c r="R33" s="87"/>
      <c r="S33" s="91"/>
      <c r="T33" s="92"/>
      <c r="U33" s="92"/>
      <c r="V33" s="92"/>
      <c r="W33" s="92"/>
      <c r="X33" s="93"/>
      <c r="Z33" s="91"/>
      <c r="AA33" s="92"/>
      <c r="AB33" s="92"/>
      <c r="AC33" s="92"/>
      <c r="AD33" s="92"/>
      <c r="AE33" s="93"/>
      <c r="AN33" s="88"/>
      <c r="AO33" s="88"/>
      <c r="AP33" s="88"/>
      <c r="AQ33" s="38">
        <f t="shared" si="2"/>
        <v>4</v>
      </c>
      <c r="AR33" s="48"/>
      <c r="AS33" s="48"/>
    </row>
    <row r="34" spans="1:37" s="33" customFormat="1" ht="13.9" customHeight="1">
      <c r="A34" s="37"/>
      <c r="B34" s="37"/>
      <c r="C34" s="225" t="s">
        <v>126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 t="s">
        <v>127</v>
      </c>
      <c r="N34" s="225"/>
      <c r="O34" s="225"/>
      <c r="P34" s="225"/>
      <c r="Q34" s="225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</row>
    <row r="35" spans="1:39" s="33" customFormat="1" ht="14.45" customHeight="1" hidden="1">
      <c r="A35" s="37"/>
      <c r="B35" s="37"/>
      <c r="C35" s="95">
        <f>COUNT(L35:AJ35,S42:X42,Z42:AE42)</f>
        <v>0</v>
      </c>
      <c r="D35" s="95"/>
      <c r="E35" s="38"/>
      <c r="F35" s="38"/>
      <c r="G35" s="226" t="s">
        <v>128</v>
      </c>
      <c r="H35" s="227"/>
      <c r="I35" s="227"/>
      <c r="J35" s="227"/>
      <c r="K35" s="227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7"/>
      <c r="AL35" s="41"/>
      <c r="AM35" s="41"/>
    </row>
    <row r="36" spans="1:39" s="33" customFormat="1" ht="14.45" customHeight="1" hidden="1">
      <c r="A36" s="37"/>
      <c r="B36" s="37"/>
      <c r="C36" s="38"/>
      <c r="D36" s="38"/>
      <c r="E36" s="38"/>
      <c r="F36" s="38"/>
      <c r="G36" s="223" t="s">
        <v>129</v>
      </c>
      <c r="H36" s="224"/>
      <c r="I36" s="224"/>
      <c r="J36" s="224"/>
      <c r="K36" s="224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7"/>
      <c r="AL36" s="41"/>
      <c r="AM36" s="41"/>
    </row>
    <row r="37" spans="1:37" s="33" customFormat="1" ht="14.45" customHeight="1" hidden="1">
      <c r="A37" s="37"/>
      <c r="B37" s="37"/>
      <c r="C37" s="95"/>
      <c r="D37" s="38"/>
      <c r="E37" s="38"/>
      <c r="F37" s="38"/>
      <c r="G37" s="223" t="s">
        <v>130</v>
      </c>
      <c r="H37" s="224"/>
      <c r="I37" s="224"/>
      <c r="J37" s="224"/>
      <c r="K37" s="224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7"/>
    </row>
    <row r="38" spans="1:45" s="33" customFormat="1" ht="5.45" customHeight="1" hidden="1">
      <c r="A38" s="1"/>
      <c r="B38" s="1"/>
      <c r="C38" s="98"/>
      <c r="D38" s="38"/>
      <c r="E38" s="99"/>
      <c r="F38" s="100"/>
      <c r="G38" s="99"/>
      <c r="H38" s="99"/>
      <c r="I38" s="99"/>
      <c r="J38" s="99"/>
      <c r="K38" s="99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2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98"/>
      <c r="D39" s="24"/>
      <c r="E39" s="99"/>
      <c r="F39" s="100"/>
      <c r="G39" s="99"/>
      <c r="H39" s="99"/>
      <c r="I39" s="99"/>
      <c r="J39" s="99"/>
      <c r="K39" s="99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4"/>
      <c r="AG39" s="104"/>
      <c r="AH39" s="104"/>
      <c r="AI39" s="104"/>
      <c r="AJ39" s="104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24"/>
      <c r="D40" s="24"/>
      <c r="E40" s="24"/>
      <c r="F40" s="24"/>
      <c r="G40" s="24"/>
      <c r="H40" s="24"/>
      <c r="I40" s="24"/>
      <c r="J40" s="24"/>
      <c r="K40" s="24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5"/>
    </row>
    <row r="41" spans="3:35" ht="5.45" customHeight="1" hidden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3:31" ht="14.45" customHeight="1" hidden="1">
      <c r="C42" s="24"/>
      <c r="D42" s="3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4"/>
      <c r="T42" s="104"/>
      <c r="U42" s="104"/>
      <c r="V42" s="104"/>
      <c r="W42" s="104"/>
      <c r="X42" s="104"/>
      <c r="Z42" s="104"/>
      <c r="AA42" s="104"/>
      <c r="AB42" s="104"/>
      <c r="AC42" s="104"/>
      <c r="AD42" s="104"/>
      <c r="AE42" s="104"/>
    </row>
    <row r="43" spans="3:31" ht="15" hidden="1">
      <c r="C43" s="24"/>
      <c r="D43" s="38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3"/>
      <c r="T43" s="103"/>
      <c r="U43" s="103"/>
      <c r="V43" s="103"/>
      <c r="W43" s="103"/>
      <c r="X43" s="103"/>
      <c r="Z43" s="103"/>
      <c r="AA43" s="103"/>
      <c r="AB43" s="103"/>
      <c r="AC43" s="103"/>
      <c r="AD43" s="103"/>
      <c r="AE43" s="103"/>
    </row>
    <row r="44" spans="3:31" ht="1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3"/>
      <c r="T44" s="103"/>
      <c r="U44" s="103"/>
      <c r="V44" s="103"/>
      <c r="W44" s="103"/>
      <c r="X44" s="103"/>
      <c r="Z44" s="103"/>
      <c r="AA44" s="103"/>
      <c r="AB44" s="103"/>
      <c r="AC44" s="103"/>
      <c r="AD44" s="103"/>
      <c r="AE44" s="103"/>
    </row>
    <row r="45" spans="3:30" ht="4.9" customHeight="1" hidden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3:31" ht="1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3"/>
      <c r="T46" s="103"/>
      <c r="U46" s="103"/>
      <c r="V46" s="103"/>
      <c r="W46" s="103"/>
      <c r="X46" s="103"/>
      <c r="Z46" s="103"/>
      <c r="AA46" s="103"/>
      <c r="AB46" s="103"/>
      <c r="AC46" s="103"/>
      <c r="AD46" s="103"/>
      <c r="AE46" s="103"/>
    </row>
    <row r="47" spans="3:31" ht="1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3"/>
      <c r="T47" s="103"/>
      <c r="U47" s="103"/>
      <c r="V47" s="103"/>
      <c r="W47" s="103"/>
      <c r="X47" s="103"/>
      <c r="Z47" s="103"/>
      <c r="AA47" s="103"/>
      <c r="AB47" s="103"/>
      <c r="AC47" s="103"/>
      <c r="AD47" s="103"/>
      <c r="AE47" s="103"/>
    </row>
    <row r="50" spans="12:33" ht="15">
      <c r="L50" t="s">
        <v>131</v>
      </c>
      <c r="M50" t="s">
        <v>132</v>
      </c>
      <c r="N50" t="s">
        <v>133</v>
      </c>
      <c r="O50" t="s">
        <v>134</v>
      </c>
      <c r="P50" t="s">
        <v>135</v>
      </c>
      <c r="Q50" t="s">
        <v>136</v>
      </c>
      <c r="R50" t="s">
        <v>137</v>
      </c>
      <c r="S50" t="s">
        <v>138</v>
      </c>
      <c r="T50" t="s">
        <v>139</v>
      </c>
      <c r="U50" t="s">
        <v>140</v>
      </c>
      <c r="V50" t="s">
        <v>141</v>
      </c>
      <c r="W50" t="s">
        <v>142</v>
      </c>
      <c r="X50" t="s">
        <v>143</v>
      </c>
      <c r="Y50" t="s">
        <v>144</v>
      </c>
      <c r="Z50" t="s">
        <v>145</v>
      </c>
      <c r="AA50" t="s">
        <v>146</v>
      </c>
      <c r="AB50" t="s">
        <v>147</v>
      </c>
      <c r="AC50" t="s">
        <v>148</v>
      </c>
      <c r="AD50" t="s">
        <v>149</v>
      </c>
      <c r="AG50" t="s">
        <v>150</v>
      </c>
    </row>
    <row r="51" spans="12:33" ht="15">
      <c r="L51" t="s">
        <v>151</v>
      </c>
      <c r="M51" t="s">
        <v>152</v>
      </c>
      <c r="N51" t="s">
        <v>153</v>
      </c>
      <c r="O51" t="s">
        <v>154</v>
      </c>
      <c r="P51" t="s">
        <v>155</v>
      </c>
      <c r="Q51" t="s">
        <v>156</v>
      </c>
      <c r="R51" t="s">
        <v>157</v>
      </c>
      <c r="S51" t="s">
        <v>158</v>
      </c>
      <c r="T51" t="s">
        <v>159</v>
      </c>
      <c r="U51" t="s">
        <v>160</v>
      </c>
      <c r="V51" t="s">
        <v>161</v>
      </c>
      <c r="W51" t="s">
        <v>162</v>
      </c>
      <c r="X51" t="s">
        <v>163</v>
      </c>
      <c r="Y51" t="s">
        <v>164</v>
      </c>
      <c r="Z51" t="s">
        <v>165</v>
      </c>
      <c r="AA51" t="s">
        <v>166</v>
      </c>
      <c r="AB51" t="s">
        <v>167</v>
      </c>
      <c r="AC51" t="s">
        <v>168</v>
      </c>
      <c r="AD51" t="s">
        <v>169</v>
      </c>
      <c r="AG51" t="s">
        <v>170</v>
      </c>
    </row>
  </sheetData>
  <sheetProtection selectLockedCells="1"/>
  <mergeCells count="56">
    <mergeCell ref="G37:K37"/>
    <mergeCell ref="M30:N30"/>
    <mergeCell ref="P30:Q30"/>
    <mergeCell ref="M31:N31"/>
    <mergeCell ref="P31:Q31"/>
    <mergeCell ref="M32:N32"/>
    <mergeCell ref="P32:Q32"/>
    <mergeCell ref="M33:N33"/>
    <mergeCell ref="C34:L34"/>
    <mergeCell ref="M34:Q34"/>
    <mergeCell ref="G35:K35"/>
    <mergeCell ref="G36:K36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C8">
      <pane ySplit="1" topLeftCell="A9" activePane="bottomLeft" state="frozen"/>
      <selection pane="topLeft" activeCell="C8" sqref="C8"/>
      <selection pane="bottomLeft" activeCell="D9" sqref="D9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12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171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44</v>
      </c>
      <c r="U2" s="9"/>
      <c r="V2" s="9"/>
      <c r="W2" s="5"/>
      <c r="X2" s="186" t="str">
        <f>IF(T2="","",T2)</f>
        <v>1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20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1" ht="19.15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4" ht="22.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9.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29" t="s">
        <v>15</v>
      </c>
      <c r="H8" s="229"/>
      <c r="I8" s="229"/>
      <c r="J8" s="229"/>
      <c r="K8" s="229"/>
      <c r="L8" s="106" t="s">
        <v>89</v>
      </c>
      <c r="M8" s="106" t="s">
        <v>102</v>
      </c>
      <c r="N8" s="106" t="s">
        <v>97</v>
      </c>
      <c r="O8" s="107" t="s">
        <v>26</v>
      </c>
      <c r="P8" s="106" t="s">
        <v>34</v>
      </c>
      <c r="Q8" s="106" t="s">
        <v>36</v>
      </c>
      <c r="R8" s="107" t="s">
        <v>16</v>
      </c>
      <c r="S8" s="106" t="s">
        <v>27</v>
      </c>
      <c r="T8" s="106" t="s">
        <v>94</v>
      </c>
      <c r="U8" s="107" t="s">
        <v>21</v>
      </c>
      <c r="V8" s="106" t="s">
        <v>18</v>
      </c>
      <c r="W8" s="106" t="s">
        <v>24</v>
      </c>
      <c r="X8" s="106" t="s">
        <v>95</v>
      </c>
      <c r="Y8" s="107" t="s">
        <v>31</v>
      </c>
      <c r="Z8" s="106" t="s">
        <v>93</v>
      </c>
      <c r="AE8" s="86"/>
      <c r="AF8" s="86"/>
      <c r="AG8" s="86"/>
      <c r="AH8" s="22"/>
      <c r="AI8" s="22"/>
      <c r="AJ8" s="22"/>
      <c r="AK8" s="22"/>
      <c r="AL8" s="22"/>
      <c r="AM8" s="22"/>
      <c r="AN8" s="22"/>
      <c r="AP8" s="25" t="s">
        <v>172</v>
      </c>
      <c r="AT8"/>
    </row>
    <row r="9" spans="1:43" s="33" customFormat="1" ht="19.15" customHeight="1">
      <c r="A9" s="26" t="s">
        <v>82</v>
      </c>
      <c r="B9" s="26">
        <v>37</v>
      </c>
      <c r="C9" s="27">
        <f aca="true" ca="1" t="shared" si="0" ref="C9:C14">OFFSET(C9,15,0)</f>
        <v>1</v>
      </c>
      <c r="D9" s="108" t="s">
        <v>173</v>
      </c>
      <c r="E9" s="26" t="s">
        <v>4</v>
      </c>
      <c r="F9" s="26">
        <v>59</v>
      </c>
      <c r="G9" s="228" t="s">
        <v>84</v>
      </c>
      <c r="H9" s="228"/>
      <c r="I9" s="228"/>
      <c r="J9" s="228"/>
      <c r="K9" s="228"/>
      <c r="L9" s="109" t="s">
        <v>174</v>
      </c>
      <c r="M9" s="110"/>
      <c r="N9" s="110"/>
      <c r="O9" s="109"/>
      <c r="P9" s="110"/>
      <c r="Q9" s="110"/>
      <c r="R9" s="109"/>
      <c r="S9" s="110"/>
      <c r="T9" s="110"/>
      <c r="U9" s="109"/>
      <c r="V9" s="110"/>
      <c r="W9" s="110"/>
      <c r="X9" s="110"/>
      <c r="Y9" s="109"/>
      <c r="Z9" s="110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175</v>
      </c>
      <c r="AQ9" s="37">
        <f>IF(E9="M",100,IF(E9=1,100,IF(E9="","",120)))</f>
        <v>120</v>
      </c>
    </row>
    <row r="10" spans="1:42" s="37" customFormat="1" ht="21.6" customHeight="1">
      <c r="A10" s="26" t="s">
        <v>42</v>
      </c>
      <c r="B10" s="26">
        <v>53</v>
      </c>
      <c r="C10" s="27">
        <f ca="1" t="shared" si="0"/>
        <v>2</v>
      </c>
      <c r="D10" s="108" t="s">
        <v>176</v>
      </c>
      <c r="E10" s="26" t="s">
        <v>4</v>
      </c>
      <c r="F10" s="26">
        <v>66</v>
      </c>
      <c r="G10" s="228" t="s">
        <v>177</v>
      </c>
      <c r="H10" s="228"/>
      <c r="I10" s="228"/>
      <c r="J10" s="228"/>
      <c r="K10" s="228"/>
      <c r="L10" s="109" t="s">
        <v>59</v>
      </c>
      <c r="M10" s="110"/>
      <c r="N10" s="110"/>
      <c r="O10" s="110"/>
      <c r="P10" s="110"/>
      <c r="Q10" s="109" t="s">
        <v>50</v>
      </c>
      <c r="R10" s="110"/>
      <c r="S10" s="109" t="s">
        <v>48</v>
      </c>
      <c r="T10" s="110"/>
      <c r="U10" s="110"/>
      <c r="V10" s="109" t="s">
        <v>50</v>
      </c>
      <c r="W10" s="110"/>
      <c r="X10" s="110"/>
      <c r="Y10" s="110"/>
      <c r="Z10" s="109" t="s">
        <v>69</v>
      </c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178</v>
      </c>
    </row>
    <row r="11" spans="1:42" s="33" customFormat="1" ht="21.6" customHeight="1">
      <c r="A11" s="26" t="s">
        <v>179</v>
      </c>
      <c r="B11" s="26">
        <v>35</v>
      </c>
      <c r="C11" s="27">
        <f ca="1" t="shared" si="0"/>
        <v>3</v>
      </c>
      <c r="D11" s="111" t="s">
        <v>180</v>
      </c>
      <c r="E11" s="26" t="s">
        <v>4</v>
      </c>
      <c r="F11" s="26">
        <v>68</v>
      </c>
      <c r="G11" s="228" t="s">
        <v>181</v>
      </c>
      <c r="H11" s="228"/>
      <c r="I11" s="228"/>
      <c r="J11" s="228"/>
      <c r="K11" s="228"/>
      <c r="L11" s="110"/>
      <c r="M11" s="109" t="s">
        <v>59</v>
      </c>
      <c r="N11" s="110"/>
      <c r="O11" s="110"/>
      <c r="P11" s="109" t="s">
        <v>50</v>
      </c>
      <c r="Q11" s="110"/>
      <c r="R11" s="109"/>
      <c r="S11" s="110"/>
      <c r="T11" s="110"/>
      <c r="U11" s="110"/>
      <c r="V11" s="110"/>
      <c r="W11" s="109" t="s">
        <v>58</v>
      </c>
      <c r="X11" s="110"/>
      <c r="Y11" s="110"/>
      <c r="Z11" s="109" t="s">
        <v>182</v>
      </c>
      <c r="AP11" s="36" t="s">
        <v>183</v>
      </c>
    </row>
    <row r="12" spans="1:42" s="33" customFormat="1" ht="21.6" customHeight="1">
      <c r="A12" s="26" t="s">
        <v>42</v>
      </c>
      <c r="B12" s="26">
        <v>44</v>
      </c>
      <c r="C12" s="27">
        <f ca="1" t="shared" si="0"/>
        <v>4</v>
      </c>
      <c r="D12" s="111" t="s">
        <v>184</v>
      </c>
      <c r="E12" s="26" t="s">
        <v>4</v>
      </c>
      <c r="F12" s="26">
        <v>68</v>
      </c>
      <c r="G12" s="228" t="s">
        <v>185</v>
      </c>
      <c r="H12" s="228"/>
      <c r="I12" s="228"/>
      <c r="J12" s="228"/>
      <c r="K12" s="228"/>
      <c r="L12" s="110"/>
      <c r="M12" s="109" t="s">
        <v>50</v>
      </c>
      <c r="N12" s="110"/>
      <c r="O12" s="109"/>
      <c r="P12" s="110"/>
      <c r="Q12" s="110"/>
      <c r="R12" s="110"/>
      <c r="S12" s="110"/>
      <c r="T12" s="109" t="s">
        <v>186</v>
      </c>
      <c r="U12" s="110"/>
      <c r="V12" s="109" t="s">
        <v>187</v>
      </c>
      <c r="W12" s="110"/>
      <c r="X12" s="109" t="s">
        <v>49</v>
      </c>
      <c r="Y12" s="110"/>
      <c r="Z12" s="110"/>
      <c r="AP12" s="36" t="s">
        <v>188</v>
      </c>
    </row>
    <row r="13" spans="1:42" s="33" customFormat="1" ht="21.6" customHeight="1">
      <c r="A13" s="26" t="s">
        <v>42</v>
      </c>
      <c r="B13" s="26">
        <v>85</v>
      </c>
      <c r="C13" s="27">
        <f ca="1" t="shared" si="0"/>
        <v>5</v>
      </c>
      <c r="D13" s="111" t="s">
        <v>189</v>
      </c>
      <c r="E13" s="26" t="s">
        <v>4</v>
      </c>
      <c r="F13" s="26">
        <v>79</v>
      </c>
      <c r="G13" s="228" t="s">
        <v>190</v>
      </c>
      <c r="H13" s="228"/>
      <c r="I13" s="228"/>
      <c r="J13" s="228"/>
      <c r="K13" s="228"/>
      <c r="L13" s="110"/>
      <c r="M13" s="110"/>
      <c r="N13" s="109" t="s">
        <v>54</v>
      </c>
      <c r="O13" s="110"/>
      <c r="P13" s="110"/>
      <c r="Q13" s="109" t="s">
        <v>59</v>
      </c>
      <c r="R13" s="110"/>
      <c r="S13" s="110"/>
      <c r="T13" s="109" t="s">
        <v>59</v>
      </c>
      <c r="U13" s="110"/>
      <c r="V13" s="110"/>
      <c r="W13" s="109" t="s">
        <v>80</v>
      </c>
      <c r="X13" s="110"/>
      <c r="Y13" s="109"/>
      <c r="Z13" s="110"/>
      <c r="AP13" s="36" t="s">
        <v>191</v>
      </c>
    </row>
    <row r="14" spans="1:42" s="33" customFormat="1" ht="21.6" customHeight="1">
      <c r="A14" s="26" t="s">
        <v>192</v>
      </c>
      <c r="B14" s="26">
        <v>61</v>
      </c>
      <c r="C14" s="27">
        <f ca="1" t="shared" si="0"/>
        <v>6</v>
      </c>
      <c r="D14" s="111" t="s">
        <v>193</v>
      </c>
      <c r="E14" s="26" t="s">
        <v>4</v>
      </c>
      <c r="F14" s="26">
        <v>79</v>
      </c>
      <c r="G14" s="228" t="s">
        <v>194</v>
      </c>
      <c r="H14" s="228"/>
      <c r="I14" s="228"/>
      <c r="J14" s="228"/>
      <c r="K14" s="228"/>
      <c r="L14" s="110"/>
      <c r="M14" s="110"/>
      <c r="N14" s="109" t="s">
        <v>59</v>
      </c>
      <c r="O14" s="110"/>
      <c r="P14" s="109" t="s">
        <v>59</v>
      </c>
      <c r="Q14" s="110"/>
      <c r="R14" s="110"/>
      <c r="S14" s="109" t="s">
        <v>59</v>
      </c>
      <c r="T14" s="110"/>
      <c r="U14" s="109"/>
      <c r="V14" s="110"/>
      <c r="W14" s="110"/>
      <c r="X14" s="109" t="s">
        <v>59</v>
      </c>
      <c r="Y14" s="110"/>
      <c r="Z14" s="110"/>
      <c r="AP14" s="36" t="s">
        <v>195</v>
      </c>
    </row>
    <row r="15" spans="1:42" s="33" customFormat="1" ht="21.6" customHeight="1" hidden="1">
      <c r="A15" s="52"/>
      <c r="B15" s="52"/>
      <c r="C15" s="47"/>
      <c r="D15" s="50"/>
      <c r="E15" s="52"/>
      <c r="F15" s="52"/>
      <c r="G15" s="112"/>
      <c r="H15" s="112"/>
      <c r="I15" s="112"/>
      <c r="J15" s="112"/>
      <c r="K15" s="112"/>
      <c r="L15" s="113"/>
      <c r="M15" s="113"/>
      <c r="N15" s="114"/>
      <c r="O15" s="113"/>
      <c r="P15" s="113"/>
      <c r="Q15" s="113"/>
      <c r="R15" s="114"/>
      <c r="S15" s="113"/>
      <c r="T15" s="113"/>
      <c r="U15" s="114"/>
      <c r="V15" s="113"/>
      <c r="W15" s="113"/>
      <c r="X15" s="113"/>
      <c r="Y15" s="114"/>
      <c r="Z15" s="113"/>
      <c r="AA15" s="113"/>
      <c r="AB15" s="114"/>
      <c r="AP15" s="36"/>
    </row>
    <row r="16" spans="1:42" s="33" customFormat="1" ht="21.6" customHeight="1" hidden="1">
      <c r="A16" s="52"/>
      <c r="B16" s="52"/>
      <c r="C16" s="47"/>
      <c r="D16" s="50"/>
      <c r="E16" s="52"/>
      <c r="F16" s="52"/>
      <c r="G16" s="115"/>
      <c r="H16" s="115"/>
      <c r="I16" s="115"/>
      <c r="J16" s="115"/>
      <c r="K16" s="115"/>
      <c r="L16" s="113"/>
      <c r="M16" s="113"/>
      <c r="N16" s="113"/>
      <c r="O16" s="114"/>
      <c r="P16" s="113"/>
      <c r="Q16" s="113"/>
      <c r="R16" s="114"/>
      <c r="S16" s="113"/>
      <c r="T16" s="113"/>
      <c r="U16" s="113"/>
      <c r="V16" s="113"/>
      <c r="W16" s="113"/>
      <c r="X16" s="114"/>
      <c r="Y16" s="113"/>
      <c r="Z16" s="114"/>
      <c r="AA16" s="113"/>
      <c r="AB16" s="113"/>
      <c r="AP16" s="36"/>
    </row>
    <row r="17" spans="1:50" s="33" customFormat="1" ht="21.6" customHeight="1" hidden="1">
      <c r="A17" s="52"/>
      <c r="B17" s="52"/>
      <c r="C17" s="47"/>
      <c r="D17" s="49"/>
      <c r="E17" s="49"/>
      <c r="F17" s="49"/>
      <c r="G17" s="49"/>
      <c r="H17" s="49"/>
      <c r="I17" s="49"/>
      <c r="J17" s="49"/>
      <c r="K17" s="49"/>
      <c r="L17" s="40"/>
      <c r="M17" s="40"/>
      <c r="N17" s="40"/>
      <c r="O17" s="43"/>
      <c r="P17" s="40"/>
      <c r="Q17" s="40"/>
      <c r="R17" s="40"/>
      <c r="S17" s="40"/>
      <c r="T17" s="40"/>
      <c r="U17" s="43"/>
      <c r="V17" s="40"/>
      <c r="W17" s="40"/>
      <c r="X17" s="43"/>
      <c r="Y17" s="40"/>
      <c r="Z17" s="116"/>
      <c r="AA17" s="116"/>
      <c r="AB17" s="116"/>
      <c r="AC17" s="116"/>
      <c r="AD17" s="116"/>
      <c r="AO17" s="32"/>
      <c r="AP17" s="32"/>
      <c r="AT17" s="117"/>
      <c r="AU17" s="41"/>
      <c r="AV17" s="41"/>
      <c r="AW17" s="41"/>
      <c r="AX17" s="41"/>
    </row>
    <row r="18" spans="1:50" s="33" customFormat="1" ht="21.6" customHeight="1" hidden="1">
      <c r="A18" s="52"/>
      <c r="B18" s="52"/>
      <c r="C18" s="47"/>
      <c r="D18" s="49"/>
      <c r="E18" s="49"/>
      <c r="F18" s="49"/>
      <c r="G18" s="49"/>
      <c r="H18" s="49"/>
      <c r="I18" s="49"/>
      <c r="J18" s="49"/>
      <c r="K18" s="49"/>
      <c r="L18" s="40"/>
      <c r="M18" s="40"/>
      <c r="N18" s="40"/>
      <c r="O18" s="43"/>
      <c r="P18" s="40"/>
      <c r="Q18" s="40"/>
      <c r="R18" s="40"/>
      <c r="S18" s="40"/>
      <c r="T18" s="40"/>
      <c r="U18" s="43"/>
      <c r="V18" s="40"/>
      <c r="W18" s="40"/>
      <c r="X18" s="43"/>
      <c r="Y18" s="40"/>
      <c r="Z18" s="118"/>
      <c r="AA18" s="118"/>
      <c r="AB18" s="118"/>
      <c r="AC18" s="118"/>
      <c r="AD18" s="118"/>
      <c r="AO18" s="32"/>
      <c r="AP18" s="32"/>
      <c r="AT18" s="117"/>
      <c r="AU18" s="41"/>
      <c r="AV18" s="41"/>
      <c r="AW18" s="41"/>
      <c r="AX18" s="41"/>
    </row>
    <row r="19" spans="1:50" s="33" customFormat="1" ht="21.6" customHeight="1" thickBot="1">
      <c r="A19" s="52"/>
      <c r="B19" s="52"/>
      <c r="C19" s="47"/>
      <c r="Q19" s="40"/>
      <c r="R19" s="40"/>
      <c r="S19" s="200" t="s">
        <v>87</v>
      </c>
      <c r="T19" s="200"/>
      <c r="U19" s="200"/>
      <c r="V19" s="200"/>
      <c r="W19" s="200"/>
      <c r="X19" s="200"/>
      <c r="Y19" s="40"/>
      <c r="Z19" s="119" t="s">
        <v>87</v>
      </c>
      <c r="AA19" s="120"/>
      <c r="AB19" s="120"/>
      <c r="AC19" s="120"/>
      <c r="AD19" s="120"/>
      <c r="AE19" s="12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17"/>
      <c r="AU19" s="41"/>
      <c r="AV19" s="45"/>
      <c r="AW19" s="45"/>
      <c r="AX19" s="45"/>
    </row>
    <row r="20" spans="1:48" s="33" customFormat="1" ht="21.6" customHeight="1" thickBot="1">
      <c r="A20" s="52"/>
      <c r="B20" s="121"/>
      <c r="C20" s="121"/>
      <c r="D20" s="121"/>
      <c r="E20" s="121"/>
      <c r="F20" s="121"/>
      <c r="G20" s="122"/>
      <c r="H20" s="122"/>
      <c r="I20" s="122"/>
      <c r="J20" s="122"/>
      <c r="K20" s="86"/>
      <c r="L20" s="86"/>
      <c r="M20" s="86"/>
      <c r="N20" s="86"/>
      <c r="Q20" s="40"/>
      <c r="R20" s="40"/>
      <c r="S20" s="230" t="s">
        <v>99</v>
      </c>
      <c r="T20" s="231"/>
      <c r="U20" s="231"/>
      <c r="V20" s="231"/>
      <c r="W20" s="231"/>
      <c r="X20" s="232"/>
      <c r="Y20" s="40"/>
      <c r="Z20" s="119" t="s">
        <v>99</v>
      </c>
      <c r="AA20" s="119"/>
      <c r="AB20" s="119"/>
      <c r="AC20" s="119"/>
      <c r="AD20" s="119"/>
      <c r="AE20" s="119"/>
      <c r="AH20" s="41"/>
      <c r="AI20" s="54"/>
      <c r="AJ20" s="54"/>
      <c r="AK20" s="54"/>
      <c r="AL20" s="54"/>
      <c r="AM20" s="41"/>
      <c r="AN20" s="41"/>
      <c r="AQ20" s="32"/>
      <c r="AR20" s="32"/>
      <c r="AS20" s="32"/>
      <c r="AT20" s="123"/>
      <c r="AU20" s="45"/>
      <c r="AV20" s="45"/>
    </row>
    <row r="21" spans="1:47" s="33" customFormat="1" ht="21.6" customHeight="1" thickBot="1">
      <c r="A21" s="52"/>
      <c r="B21" s="52"/>
      <c r="S21" s="124" t="str">
        <f aca="true" t="shared" si="1" ref="S21:X21">IF(Z21="","",Z21)</f>
        <v/>
      </c>
      <c r="T21" s="125" t="str">
        <f t="shared" si="1"/>
        <v/>
      </c>
      <c r="U21" s="125" t="str">
        <f t="shared" si="1"/>
        <v/>
      </c>
      <c r="V21" s="125" t="str">
        <f t="shared" si="1"/>
        <v/>
      </c>
      <c r="W21" s="125" t="str">
        <f t="shared" si="1"/>
        <v/>
      </c>
      <c r="X21" s="126" t="str">
        <f t="shared" si="1"/>
        <v/>
      </c>
      <c r="Y21" s="86"/>
      <c r="Z21" s="127"/>
      <c r="AA21" s="127"/>
      <c r="AB21" s="127"/>
      <c r="AC21" s="127"/>
      <c r="AD21" s="127"/>
      <c r="AE21" s="127"/>
      <c r="AH21" s="22"/>
      <c r="AI21" s="22"/>
      <c r="AJ21" s="22"/>
      <c r="AK21" s="22"/>
      <c r="AL21" s="48"/>
      <c r="AM21" s="48"/>
      <c r="AN21" s="48"/>
      <c r="AP21" s="59"/>
      <c r="AU21" s="41"/>
    </row>
    <row r="22" spans="1:4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4" t="s">
        <v>112</v>
      </c>
      <c r="T22" s="215"/>
      <c r="U22" s="215"/>
      <c r="V22" s="215"/>
      <c r="W22" s="215"/>
      <c r="X22" s="216"/>
      <c r="Z22" s="119" t="s">
        <v>112</v>
      </c>
      <c r="AA22" s="120"/>
      <c r="AB22" s="120"/>
      <c r="AC22" s="120"/>
      <c r="AD22" s="120"/>
      <c r="AE22" s="120"/>
      <c r="AH22" s="63"/>
      <c r="AI22" s="63"/>
      <c r="AJ22" s="63"/>
      <c r="AK22" s="63"/>
      <c r="AL22" s="63"/>
      <c r="AM22" s="63"/>
      <c r="AN22" s="63"/>
    </row>
    <row r="23" spans="1:41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128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129" t="str">
        <f aca="true" t="shared" si="2" ref="S23:X29">IF(Z23="","",Z23)</f>
        <v/>
      </c>
      <c r="T23" s="130" t="str">
        <f t="shared" si="2"/>
        <v/>
      </c>
      <c r="U23" s="130" t="str">
        <f t="shared" si="2"/>
        <v/>
      </c>
      <c r="V23" s="130" t="str">
        <f t="shared" si="2"/>
        <v/>
      </c>
      <c r="W23" s="130" t="str">
        <f t="shared" si="2"/>
        <v/>
      </c>
      <c r="X23" s="131" t="str">
        <f t="shared" si="2"/>
        <v/>
      </c>
      <c r="Z23" s="132"/>
      <c r="AA23" s="132"/>
      <c r="AB23" s="132"/>
      <c r="AC23" s="132"/>
      <c r="AD23" s="132"/>
      <c r="AE23" s="132"/>
      <c r="AH23" s="22"/>
      <c r="AI23" s="22"/>
      <c r="AJ23" s="22"/>
      <c r="AK23" s="22"/>
      <c r="AL23" s="48"/>
      <c r="AM23" s="48"/>
      <c r="AN23" s="48"/>
      <c r="AO23" s="75"/>
    </row>
    <row r="24" spans="1:43" s="33" customFormat="1" ht="24" customHeight="1">
      <c r="A24" s="76" t="str">
        <f ca="1">OFFSET(A24,-15,0)</f>
        <v>TBO</v>
      </c>
      <c r="B24" s="77">
        <f ca="1">OFFSET(B24,-15,0)</f>
        <v>37</v>
      </c>
      <c r="C24" s="17">
        <v>1</v>
      </c>
      <c r="D24" s="108" t="str">
        <f ca="1">OFFSET(D24,-15,0)</f>
        <v>DE LAVAU Patrice</v>
      </c>
      <c r="E24" s="26" t="str">
        <f ca="1">OFFSET(E24,-15,0)</f>
        <v>2</v>
      </c>
      <c r="F24" s="26">
        <v>110</v>
      </c>
      <c r="G24" s="79">
        <v>10</v>
      </c>
      <c r="H24" s="79" t="str">
        <f>IF(L24&lt;&gt;"","-","")</f>
        <v>-</v>
      </c>
      <c r="I24" s="79" t="str">
        <f>IF(L24&lt;&gt;"","-","")</f>
        <v>-</v>
      </c>
      <c r="J24" s="79" t="str">
        <f>IF(L24&lt;&gt;"","-","")</f>
        <v>-</v>
      </c>
      <c r="K24" s="133" t="str">
        <f aca="true" t="shared" si="3" ref="K24:K29">IF(L24&lt;&gt;"","-","")</f>
        <v>-</v>
      </c>
      <c r="L24" s="81" t="s">
        <v>125</v>
      </c>
      <c r="M24" s="217">
        <f aca="true" t="shared" si="4" ref="M24:M29">SUM(G24:K24)</f>
        <v>10</v>
      </c>
      <c r="N24" s="218"/>
      <c r="O24" s="82"/>
      <c r="P24" s="233">
        <f aca="true" ca="1" t="shared" si="5" ref="P24:P29">SUM(OFFSET(P24,0,-10),OFFSET(P24,0,-3))</f>
        <v>120</v>
      </c>
      <c r="Q24" s="220"/>
      <c r="R24" s="45"/>
      <c r="S24" s="134" t="str">
        <f t="shared" si="2"/>
        <v/>
      </c>
      <c r="T24" s="135" t="str">
        <f t="shared" si="2"/>
        <v/>
      </c>
      <c r="U24" s="135" t="str">
        <f t="shared" si="2"/>
        <v/>
      </c>
      <c r="V24" s="135" t="str">
        <f t="shared" si="2"/>
        <v/>
      </c>
      <c r="W24" s="135" t="str">
        <f t="shared" si="2"/>
        <v/>
      </c>
      <c r="X24" s="136" t="str">
        <f t="shared" si="2"/>
        <v/>
      </c>
      <c r="Z24" s="137"/>
      <c r="AA24" s="137"/>
      <c r="AB24" s="137"/>
      <c r="AC24" s="137"/>
      <c r="AD24" s="137"/>
      <c r="AE24" s="137"/>
      <c r="AH24" s="32"/>
      <c r="AI24" s="32"/>
      <c r="AJ24" s="32"/>
      <c r="AK24" s="32"/>
      <c r="AL24" s="48"/>
      <c r="AM24" s="48"/>
      <c r="AN24" s="48"/>
      <c r="AO24" s="52"/>
      <c r="AQ24" s="33">
        <f aca="true" t="shared" si="6" ref="AQ24:AQ29">COUNT(G24:K24)</f>
        <v>1</v>
      </c>
    </row>
    <row r="25" spans="1:43" s="33" customFormat="1" ht="21.6" customHeight="1">
      <c r="A25" s="76" t="str">
        <f aca="true" ca="1" t="shared" si="7" ref="A25:B29">OFFSET(A25,-15,0)</f>
        <v>PDL</v>
      </c>
      <c r="B25" s="77">
        <f ca="1" t="shared" si="7"/>
        <v>53</v>
      </c>
      <c r="C25" s="17">
        <v>2</v>
      </c>
      <c r="D25" s="108" t="str">
        <f aca="true" ca="1" t="shared" si="8" ref="D25:E29">OFFSET(D25,-15,0)</f>
        <v>RUAUD Olivier</v>
      </c>
      <c r="E25" s="26" t="str">
        <f ca="1" t="shared" si="8"/>
        <v>2</v>
      </c>
      <c r="F25" s="26">
        <v>0</v>
      </c>
      <c r="G25" s="79">
        <v>0</v>
      </c>
      <c r="H25" s="79">
        <v>10</v>
      </c>
      <c r="I25" s="79">
        <v>10</v>
      </c>
      <c r="J25" s="79">
        <v>7</v>
      </c>
      <c r="K25" s="133">
        <v>10</v>
      </c>
      <c r="L25" s="81" t="s">
        <v>123</v>
      </c>
      <c r="M25" s="217">
        <f t="shared" si="4"/>
        <v>37</v>
      </c>
      <c r="N25" s="218"/>
      <c r="O25" s="82"/>
      <c r="P25" s="221">
        <f ca="1" t="shared" si="5"/>
        <v>37</v>
      </c>
      <c r="Q25" s="220"/>
      <c r="R25" s="45"/>
      <c r="S25" s="134" t="str">
        <f t="shared" si="2"/>
        <v/>
      </c>
      <c r="T25" s="135" t="str">
        <f t="shared" si="2"/>
        <v/>
      </c>
      <c r="U25" s="135" t="str">
        <f t="shared" si="2"/>
        <v/>
      </c>
      <c r="V25" s="135" t="str">
        <f t="shared" si="2"/>
        <v/>
      </c>
      <c r="W25" s="135" t="str">
        <f t="shared" si="2"/>
        <v/>
      </c>
      <c r="X25" s="136" t="str">
        <f t="shared" si="2"/>
        <v/>
      </c>
      <c r="Z25" s="137"/>
      <c r="AA25" s="137"/>
      <c r="AB25" s="137"/>
      <c r="AC25" s="137"/>
      <c r="AD25" s="137"/>
      <c r="AE25" s="137"/>
      <c r="AH25" s="32"/>
      <c r="AI25" s="32"/>
      <c r="AJ25" s="32"/>
      <c r="AK25" s="32"/>
      <c r="AL25" s="48"/>
      <c r="AM25" s="48"/>
      <c r="AN25" s="48"/>
      <c r="AO25" s="52"/>
      <c r="AQ25" s="33">
        <f t="shared" si="6"/>
        <v>5</v>
      </c>
    </row>
    <row r="26" spans="1:50" s="33" customFormat="1" ht="21.6" customHeight="1">
      <c r="A26" s="76" t="str">
        <f ca="1" t="shared" si="7"/>
        <v>BRE</v>
      </c>
      <c r="B26" s="77">
        <f ca="1" t="shared" si="7"/>
        <v>35</v>
      </c>
      <c r="C26" s="17">
        <v>3</v>
      </c>
      <c r="D26" s="111" t="str">
        <f ca="1" t="shared" si="8"/>
        <v>CLAUSS Philippe</v>
      </c>
      <c r="E26" s="26" t="str">
        <f ca="1" t="shared" si="8"/>
        <v>2</v>
      </c>
      <c r="F26" s="26">
        <v>47</v>
      </c>
      <c r="G26" s="79">
        <v>0</v>
      </c>
      <c r="H26" s="79">
        <v>10</v>
      </c>
      <c r="I26" s="79">
        <v>0</v>
      </c>
      <c r="J26" s="79">
        <v>0</v>
      </c>
      <c r="K26" s="133" t="str">
        <f t="shared" si="3"/>
        <v/>
      </c>
      <c r="L26" s="81"/>
      <c r="M26" s="217">
        <f t="shared" si="4"/>
        <v>10</v>
      </c>
      <c r="N26" s="218"/>
      <c r="O26" s="82"/>
      <c r="P26" s="221">
        <f ca="1" t="shared" si="5"/>
        <v>57</v>
      </c>
      <c r="Q26" s="220"/>
      <c r="R26" s="45"/>
      <c r="S26" s="134" t="str">
        <f t="shared" si="2"/>
        <v/>
      </c>
      <c r="T26" s="135" t="str">
        <f t="shared" si="2"/>
        <v/>
      </c>
      <c r="U26" s="135" t="str">
        <f t="shared" si="2"/>
        <v/>
      </c>
      <c r="V26" s="135" t="str">
        <f t="shared" si="2"/>
        <v/>
      </c>
      <c r="W26" s="135" t="str">
        <f t="shared" si="2"/>
        <v/>
      </c>
      <c r="X26" s="136" t="str">
        <f t="shared" si="2"/>
        <v/>
      </c>
      <c r="Z26" s="137"/>
      <c r="AA26" s="137"/>
      <c r="AB26" s="137"/>
      <c r="AC26" s="137"/>
      <c r="AD26" s="137"/>
      <c r="AE26" s="137"/>
      <c r="AH26" s="32"/>
      <c r="AI26" s="32"/>
      <c r="AJ26" s="32"/>
      <c r="AK26" s="32"/>
      <c r="AL26" s="48"/>
      <c r="AM26" s="48"/>
      <c r="AN26" s="48"/>
      <c r="AO26" s="52"/>
      <c r="AQ26" s="33">
        <f t="shared" si="6"/>
        <v>4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ca="1" t="shared" si="7"/>
        <v>PDL</v>
      </c>
      <c r="B27" s="77">
        <f ca="1" t="shared" si="7"/>
        <v>44</v>
      </c>
      <c r="C27" s="17">
        <v>4</v>
      </c>
      <c r="D27" s="111" t="str">
        <f ca="1" t="shared" si="8"/>
        <v>SORIN Dominique</v>
      </c>
      <c r="E27" s="26" t="str">
        <f ca="1" t="shared" si="8"/>
        <v>2</v>
      </c>
      <c r="F27" s="26">
        <v>57</v>
      </c>
      <c r="G27" s="79">
        <v>10</v>
      </c>
      <c r="H27" s="79">
        <v>0</v>
      </c>
      <c r="I27" s="79">
        <v>10</v>
      </c>
      <c r="J27" s="79">
        <v>0</v>
      </c>
      <c r="K27" s="133" t="str">
        <f t="shared" si="3"/>
        <v/>
      </c>
      <c r="L27" s="81"/>
      <c r="M27" s="217">
        <f t="shared" si="4"/>
        <v>20</v>
      </c>
      <c r="N27" s="218"/>
      <c r="O27" s="82"/>
      <c r="P27" s="221">
        <f ca="1" t="shared" si="5"/>
        <v>77</v>
      </c>
      <c r="Q27" s="220"/>
      <c r="R27" s="45"/>
      <c r="S27" s="134" t="str">
        <f t="shared" si="2"/>
        <v/>
      </c>
      <c r="T27" s="135" t="str">
        <f t="shared" si="2"/>
        <v/>
      </c>
      <c r="U27" s="135" t="str">
        <f t="shared" si="2"/>
        <v/>
      </c>
      <c r="V27" s="135" t="str">
        <f t="shared" si="2"/>
        <v/>
      </c>
      <c r="W27" s="135" t="str">
        <f t="shared" si="2"/>
        <v/>
      </c>
      <c r="X27" s="136" t="str">
        <f t="shared" si="2"/>
        <v/>
      </c>
      <c r="Z27" s="137"/>
      <c r="AA27" s="137"/>
      <c r="AB27" s="137"/>
      <c r="AC27" s="137"/>
      <c r="AD27" s="137"/>
      <c r="AE27" s="137"/>
      <c r="AH27" s="32"/>
      <c r="AI27" s="32"/>
      <c r="AJ27" s="32"/>
      <c r="AK27" s="32"/>
      <c r="AL27" s="48"/>
      <c r="AM27" s="48"/>
      <c r="AN27" s="48"/>
      <c r="AO27" s="52"/>
      <c r="AQ27" s="33">
        <f t="shared" si="6"/>
        <v>4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ca="1" t="shared" si="7"/>
        <v>PDL</v>
      </c>
      <c r="B28" s="77">
        <f ca="1" t="shared" si="7"/>
        <v>85</v>
      </c>
      <c r="C28" s="17">
        <v>5</v>
      </c>
      <c r="D28" s="111" t="str">
        <f ca="1" t="shared" si="8"/>
        <v>BALLANGER Christophe</v>
      </c>
      <c r="E28" s="26" t="str">
        <f ca="1" t="shared" si="8"/>
        <v>2</v>
      </c>
      <c r="F28" s="26">
        <v>94</v>
      </c>
      <c r="G28" s="79">
        <v>10</v>
      </c>
      <c r="H28" s="79">
        <v>0</v>
      </c>
      <c r="I28" s="79">
        <v>0</v>
      </c>
      <c r="J28" s="79">
        <v>10</v>
      </c>
      <c r="K28" s="133" t="str">
        <f t="shared" si="3"/>
        <v/>
      </c>
      <c r="L28" s="81"/>
      <c r="M28" s="217">
        <f t="shared" si="4"/>
        <v>20</v>
      </c>
      <c r="N28" s="218"/>
      <c r="O28" s="82"/>
      <c r="P28" s="221">
        <f ca="1" t="shared" si="5"/>
        <v>114</v>
      </c>
      <c r="Q28" s="220"/>
      <c r="R28" s="45"/>
      <c r="S28" s="134" t="str">
        <f t="shared" si="2"/>
        <v/>
      </c>
      <c r="T28" s="135" t="str">
        <f t="shared" si="2"/>
        <v/>
      </c>
      <c r="U28" s="135" t="str">
        <f t="shared" si="2"/>
        <v/>
      </c>
      <c r="V28" s="135" t="str">
        <f t="shared" si="2"/>
        <v/>
      </c>
      <c r="W28" s="135" t="str">
        <f t="shared" si="2"/>
        <v/>
      </c>
      <c r="X28" s="136" t="str">
        <f t="shared" si="2"/>
        <v/>
      </c>
      <c r="Z28" s="137"/>
      <c r="AA28" s="137"/>
      <c r="AB28" s="137"/>
      <c r="AC28" s="137"/>
      <c r="AD28" s="137"/>
      <c r="AE28" s="137"/>
      <c r="AH28" s="32"/>
      <c r="AI28" s="32"/>
      <c r="AJ28" s="32"/>
      <c r="AK28" s="32"/>
      <c r="AL28" s="48"/>
      <c r="AM28" s="48"/>
      <c r="AN28" s="48"/>
      <c r="AO28" s="52"/>
      <c r="AQ28" s="33">
        <f t="shared" si="6"/>
        <v>4</v>
      </c>
      <c r="AR28" s="32"/>
      <c r="AT28" s="22"/>
      <c r="AU28" s="22"/>
      <c r="AV28" s="48"/>
      <c r="AW28" s="48"/>
      <c r="AX28" s="48"/>
    </row>
    <row r="29" spans="1:50" s="33" customFormat="1" ht="21.6" customHeight="1" thickBot="1">
      <c r="A29" s="89" t="str">
        <f ca="1" t="shared" si="7"/>
        <v>NOR</v>
      </c>
      <c r="B29" s="90">
        <f ca="1" t="shared" si="7"/>
        <v>61</v>
      </c>
      <c r="C29" s="17">
        <v>6</v>
      </c>
      <c r="D29" s="111" t="str">
        <f ca="1" t="shared" si="8"/>
        <v>LEFORESTIER Thierry</v>
      </c>
      <c r="E29" s="26" t="str">
        <f ca="1" t="shared" si="8"/>
        <v>2</v>
      </c>
      <c r="F29" s="26">
        <v>77</v>
      </c>
      <c r="G29" s="79">
        <v>0</v>
      </c>
      <c r="H29" s="79">
        <v>0</v>
      </c>
      <c r="I29" s="79">
        <v>0</v>
      </c>
      <c r="J29" s="79">
        <v>0</v>
      </c>
      <c r="K29" s="133" t="str">
        <f t="shared" si="3"/>
        <v/>
      </c>
      <c r="L29" s="81"/>
      <c r="M29" s="217">
        <f t="shared" si="4"/>
        <v>0</v>
      </c>
      <c r="N29" s="218"/>
      <c r="O29" s="82"/>
      <c r="P29" s="221">
        <f ca="1" t="shared" si="5"/>
        <v>77</v>
      </c>
      <c r="Q29" s="220"/>
      <c r="R29" s="45"/>
      <c r="S29" s="138" t="str">
        <f t="shared" si="2"/>
        <v/>
      </c>
      <c r="T29" s="139" t="str">
        <f t="shared" si="2"/>
        <v/>
      </c>
      <c r="U29" s="139" t="str">
        <f t="shared" si="2"/>
        <v/>
      </c>
      <c r="V29" s="139" t="str">
        <f t="shared" si="2"/>
        <v/>
      </c>
      <c r="W29" s="139" t="str">
        <f t="shared" si="2"/>
        <v/>
      </c>
      <c r="X29" s="140" t="str">
        <f t="shared" si="2"/>
        <v/>
      </c>
      <c r="Z29" s="137"/>
      <c r="AA29" s="137"/>
      <c r="AB29" s="137"/>
      <c r="AC29" s="137"/>
      <c r="AD29" s="137"/>
      <c r="AE29" s="137"/>
      <c r="AH29" s="32"/>
      <c r="AI29" s="32"/>
      <c r="AJ29" s="32"/>
      <c r="AK29" s="32"/>
      <c r="AL29" s="48"/>
      <c r="AM29" s="48"/>
      <c r="AN29" s="48"/>
      <c r="AO29" s="52"/>
      <c r="AQ29" s="33">
        <f t="shared" si="6"/>
        <v>4</v>
      </c>
      <c r="AR29" s="22"/>
      <c r="AT29" s="22"/>
      <c r="AU29" s="22"/>
      <c r="AV29" s="48"/>
      <c r="AW29" s="48"/>
      <c r="AX29" s="48"/>
    </row>
    <row r="30" spans="1:50" s="33" customFormat="1" ht="21.6" customHeight="1">
      <c r="A30" s="52"/>
      <c r="B30" s="52"/>
      <c r="C30" s="234" t="s">
        <v>126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 t="s">
        <v>127</v>
      </c>
      <c r="N30" s="234"/>
      <c r="O30" s="234"/>
      <c r="P30" s="234"/>
      <c r="Q30" s="234"/>
      <c r="R30" s="45"/>
      <c r="AH30" s="32"/>
      <c r="AI30" s="32"/>
      <c r="AJ30" s="32"/>
      <c r="AK30" s="32"/>
      <c r="AL30" s="48"/>
      <c r="AM30" s="48"/>
      <c r="AN30" s="48"/>
      <c r="AO30" s="52"/>
      <c r="AR30" s="22"/>
      <c r="AT30" s="22"/>
      <c r="AU30" s="22"/>
      <c r="AV30" s="48"/>
      <c r="AW30" s="48"/>
      <c r="AX30" s="48"/>
    </row>
    <row r="31" spans="1:50" s="33" customFormat="1" ht="21.6" customHeight="1">
      <c r="A31" s="52"/>
      <c r="B31" s="52"/>
      <c r="C31" s="141"/>
      <c r="R31" s="142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1"/>
      <c r="R32" s="87"/>
      <c r="S32" s="87"/>
      <c r="T32" s="87"/>
      <c r="U32" s="87"/>
      <c r="V32" s="87"/>
      <c r="W32" s="87"/>
      <c r="X32" s="87"/>
      <c r="Y32" s="87"/>
      <c r="Z32" s="48"/>
      <c r="AA32" s="143"/>
      <c r="AB32" s="143"/>
      <c r="AC32" s="144"/>
      <c r="AD32" s="142"/>
      <c r="AE32" s="142"/>
      <c r="AF32" s="48"/>
      <c r="AG32" s="48"/>
      <c r="AH32" s="48"/>
      <c r="AI32" s="48"/>
      <c r="AN32" s="88"/>
      <c r="AO32" s="88"/>
      <c r="AP32" s="88"/>
      <c r="AR32" s="48"/>
      <c r="AS32" s="48"/>
      <c r="AT32" s="145"/>
      <c r="AU32" s="22"/>
      <c r="AV32" s="22"/>
      <c r="AW32" s="22"/>
      <c r="AX32" s="22"/>
    </row>
    <row r="33" spans="1:50" s="33" customFormat="1" ht="21.6" customHeight="1">
      <c r="A33" s="52"/>
      <c r="B33" s="52"/>
      <c r="C33" s="141"/>
      <c r="D33" s="52"/>
      <c r="E33" s="52"/>
      <c r="F33" s="52"/>
      <c r="G33" s="52"/>
      <c r="H33" s="52"/>
      <c r="I33" s="52"/>
      <c r="J33" s="52"/>
      <c r="K33" s="52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48"/>
      <c r="AA33" s="143"/>
      <c r="AB33" s="143"/>
      <c r="AC33" s="144"/>
      <c r="AD33" s="142"/>
      <c r="AE33" s="142"/>
      <c r="AF33" s="48"/>
      <c r="AG33" s="48"/>
      <c r="AH33" s="48"/>
      <c r="AI33" s="48"/>
      <c r="AN33" s="88"/>
      <c r="AO33" s="88"/>
      <c r="AP33" s="88"/>
      <c r="AR33" s="48"/>
      <c r="AS33" s="48"/>
      <c r="AT33" s="145"/>
      <c r="AU33" s="22"/>
      <c r="AV33" s="32"/>
      <c r="AW33" s="22"/>
      <c r="AX33" s="22"/>
    </row>
    <row r="34" spans="1:50" s="33" customFormat="1" ht="21.6" customHeight="1" hidden="1">
      <c r="A34" s="37"/>
      <c r="B34" s="37"/>
      <c r="C34" s="37"/>
      <c r="D34" s="146"/>
      <c r="E34" s="146"/>
      <c r="F34" s="146"/>
      <c r="G34" s="146"/>
      <c r="H34" s="146"/>
      <c r="I34" s="146"/>
      <c r="J34" s="146"/>
      <c r="K34" s="146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  <c r="AR34" s="48"/>
      <c r="AS34" s="48"/>
      <c r="AT34" s="145"/>
      <c r="AU34" s="32"/>
      <c r="AV34" s="32"/>
      <c r="AW34" s="22"/>
      <c r="AX34" s="22"/>
    </row>
    <row r="35" spans="1:46" s="33" customFormat="1" ht="14.45" customHeight="1" hidden="1">
      <c r="A35" s="37"/>
      <c r="B35" s="37"/>
      <c r="C35" s="60">
        <f>COUNT(L35:Z35,Z42:AE42)</f>
        <v>0</v>
      </c>
      <c r="D35" s="60"/>
      <c r="G35" s="235" t="s">
        <v>128</v>
      </c>
      <c r="H35" s="236"/>
      <c r="I35" s="236"/>
      <c r="J35" s="236"/>
      <c r="K35" s="237"/>
      <c r="L35" s="148"/>
      <c r="M35" s="148"/>
      <c r="N35" s="148"/>
      <c r="O35" s="148"/>
      <c r="P35" s="148"/>
      <c r="Q35" s="148"/>
      <c r="R35" s="148"/>
      <c r="S35" s="96"/>
      <c r="T35" s="96"/>
      <c r="U35" s="148"/>
      <c r="V35" s="148"/>
      <c r="W35" s="148"/>
      <c r="X35" s="148"/>
      <c r="Y35" s="148"/>
      <c r="Z35" s="148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97"/>
      <c r="AL35" s="41"/>
      <c r="AM35" s="41"/>
      <c r="AN35" s="41"/>
      <c r="AO35" s="41"/>
      <c r="AT35" s="117"/>
    </row>
    <row r="36" spans="1:46" s="33" customFormat="1" ht="14.45" customHeight="1" hidden="1">
      <c r="A36" s="37"/>
      <c r="B36" s="37"/>
      <c r="G36" s="238" t="s">
        <v>129</v>
      </c>
      <c r="H36" s="239"/>
      <c r="I36" s="239"/>
      <c r="J36" s="239"/>
      <c r="K36" s="240"/>
      <c r="L36" s="148"/>
      <c r="M36" s="148"/>
      <c r="N36" s="148"/>
      <c r="O36" s="148"/>
      <c r="P36" s="148"/>
      <c r="Q36" s="148"/>
      <c r="R36" s="148"/>
      <c r="S36" s="96"/>
      <c r="T36" s="96"/>
      <c r="U36" s="148"/>
      <c r="V36" s="148"/>
      <c r="W36" s="148"/>
      <c r="X36" s="148"/>
      <c r="Y36" s="148"/>
      <c r="Z36" s="148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97"/>
      <c r="AL36" s="41"/>
      <c r="AM36" s="41"/>
      <c r="AN36" s="41"/>
      <c r="AO36" s="41"/>
      <c r="AT36" s="117"/>
    </row>
    <row r="37" spans="1:46" s="33" customFormat="1" ht="14.45" customHeight="1" hidden="1">
      <c r="A37" s="37"/>
      <c r="B37" s="37"/>
      <c r="C37" s="60"/>
      <c r="G37" s="238" t="s">
        <v>130</v>
      </c>
      <c r="H37" s="239"/>
      <c r="I37" s="239"/>
      <c r="J37" s="239"/>
      <c r="K37" s="240"/>
      <c r="L37" s="148"/>
      <c r="M37" s="148"/>
      <c r="N37" s="148"/>
      <c r="O37" s="148"/>
      <c r="P37" s="148"/>
      <c r="Q37" s="148"/>
      <c r="R37" s="148"/>
      <c r="S37" s="96"/>
      <c r="T37" s="96"/>
      <c r="U37" s="148"/>
      <c r="V37" s="148"/>
      <c r="W37" s="148"/>
      <c r="X37" s="148"/>
      <c r="Y37" s="148"/>
      <c r="Z37" s="148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97"/>
      <c r="AL37" s="41"/>
      <c r="AM37" s="41"/>
      <c r="AN37" s="41"/>
      <c r="AO37" s="41"/>
      <c r="AT37" s="117"/>
    </row>
    <row r="38" spans="1:46" s="33" customFormat="1" ht="5.45" customHeight="1" hidden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02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6" ht="15" hidden="1"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ht="5.45" customHeight="1" hidden="1"/>
    <row r="42" spans="4:31" ht="14.45" customHeight="1" hidden="1">
      <c r="D42" s="33"/>
      <c r="Y42" s="3"/>
      <c r="Z42" s="150"/>
      <c r="AA42" s="150"/>
      <c r="AB42" s="150"/>
      <c r="AC42" s="150"/>
      <c r="AD42" s="150"/>
      <c r="AE42" s="150"/>
    </row>
    <row r="43" spans="4:31" ht="15" hidden="1">
      <c r="D43" s="33"/>
      <c r="Z43" s="105"/>
      <c r="AA43" s="105"/>
      <c r="AB43" s="105"/>
      <c r="AC43" s="105"/>
      <c r="AD43" s="105"/>
      <c r="AE43" s="105"/>
    </row>
    <row r="44" spans="26:31" ht="15" hidden="1">
      <c r="Z44" s="105"/>
      <c r="AA44" s="105"/>
      <c r="AB44" s="105"/>
      <c r="AC44" s="105"/>
      <c r="AD44" s="105"/>
      <c r="AE44" s="105"/>
    </row>
    <row r="45" ht="4.9" customHeight="1" hidden="1"/>
    <row r="46" spans="26:31" ht="15" hidden="1">
      <c r="Z46" s="105"/>
      <c r="AA46" s="105"/>
      <c r="AB46" s="105"/>
      <c r="AC46" s="105"/>
      <c r="AD46" s="105"/>
      <c r="AE46" s="105"/>
    </row>
    <row r="47" spans="26:31" ht="15" hidden="1">
      <c r="Z47" s="105"/>
      <c r="AA47" s="105"/>
      <c r="AB47" s="105"/>
      <c r="AC47" s="105"/>
      <c r="AD47" s="105"/>
      <c r="AE47" s="105"/>
    </row>
    <row r="50" spans="12:26" ht="15">
      <c r="L50" t="s">
        <v>131</v>
      </c>
      <c r="M50" t="s">
        <v>151</v>
      </c>
      <c r="N50" t="s">
        <v>134</v>
      </c>
      <c r="P50" t="s">
        <v>139</v>
      </c>
      <c r="Q50" t="s">
        <v>138</v>
      </c>
      <c r="S50" t="s">
        <v>142</v>
      </c>
      <c r="T50" t="s">
        <v>137</v>
      </c>
      <c r="V50" t="s">
        <v>196</v>
      </c>
      <c r="W50" t="s">
        <v>149</v>
      </c>
      <c r="X50" t="s">
        <v>161</v>
      </c>
      <c r="Z50" t="s">
        <v>148</v>
      </c>
    </row>
    <row r="51" spans="12:26" ht="15">
      <c r="L51" t="s">
        <v>133</v>
      </c>
      <c r="M51" t="s">
        <v>153</v>
      </c>
      <c r="N51" t="s">
        <v>156</v>
      </c>
      <c r="P51" t="s">
        <v>140</v>
      </c>
      <c r="Q51" t="s">
        <v>159</v>
      </c>
      <c r="S51" t="s">
        <v>162</v>
      </c>
      <c r="T51" t="s">
        <v>166</v>
      </c>
      <c r="V51" t="s">
        <v>145</v>
      </c>
      <c r="W51" t="s">
        <v>197</v>
      </c>
      <c r="X51" t="s">
        <v>169</v>
      </c>
      <c r="Z51" t="s">
        <v>144</v>
      </c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C8">
      <pane ySplit="1" topLeftCell="A9" activePane="bottomLeft" state="frozen"/>
      <selection pane="topLeft" activeCell="D9" sqref="D9"/>
      <selection pane="bottomLeft" activeCell="P29" sqref="P29:Q29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12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198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4</v>
      </c>
      <c r="U2" s="9"/>
      <c r="V2" s="9"/>
      <c r="W2" s="5"/>
      <c r="X2" s="186" t="str">
        <f>IF(T2="","",T2)</f>
        <v>2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21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1" ht="19.15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4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9.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01" t="s">
        <v>15</v>
      </c>
      <c r="H8" s="202"/>
      <c r="I8" s="202"/>
      <c r="J8" s="202"/>
      <c r="K8" s="203"/>
      <c r="L8" s="106" t="s">
        <v>27</v>
      </c>
      <c r="M8" s="106" t="s">
        <v>24</v>
      </c>
      <c r="N8" s="106" t="s">
        <v>96</v>
      </c>
      <c r="O8" s="106" t="s">
        <v>89</v>
      </c>
      <c r="P8" s="106" t="s">
        <v>34</v>
      </c>
      <c r="Q8" s="106" t="s">
        <v>94</v>
      </c>
      <c r="R8" s="106" t="s">
        <v>23</v>
      </c>
      <c r="S8" s="106" t="s">
        <v>16</v>
      </c>
      <c r="T8" s="106" t="s">
        <v>95</v>
      </c>
      <c r="U8" s="106" t="s">
        <v>98</v>
      </c>
      <c r="V8" s="151" t="s">
        <v>93</v>
      </c>
      <c r="W8" s="106" t="s">
        <v>26</v>
      </c>
      <c r="X8" s="106" t="s">
        <v>97</v>
      </c>
      <c r="Y8" s="152" t="s">
        <v>29</v>
      </c>
      <c r="Z8" s="106" t="s">
        <v>18</v>
      </c>
      <c r="AA8" s="106" t="s">
        <v>31</v>
      </c>
      <c r="AB8" s="106" t="s">
        <v>106</v>
      </c>
      <c r="AE8" s="86"/>
      <c r="AF8" s="86"/>
      <c r="AG8" s="86"/>
      <c r="AH8" s="22"/>
      <c r="AI8" s="22"/>
      <c r="AJ8" s="22"/>
      <c r="AK8" s="22"/>
      <c r="AL8" s="22"/>
      <c r="AM8" s="22"/>
      <c r="AN8" s="22"/>
      <c r="AP8" s="25" t="s">
        <v>199</v>
      </c>
      <c r="AT8"/>
    </row>
    <row r="9" spans="1:43" s="33" customFormat="1" ht="19.15" customHeight="1">
      <c r="A9" s="153" t="s">
        <v>82</v>
      </c>
      <c r="B9" s="153">
        <v>37</v>
      </c>
      <c r="C9" s="27">
        <f aca="true" ca="1" t="shared" si="0" ref="C9:C15">OFFSET(C9,15,0)</f>
        <v>1</v>
      </c>
      <c r="D9" s="111" t="s">
        <v>200</v>
      </c>
      <c r="E9" s="26" t="s">
        <v>4</v>
      </c>
      <c r="F9" s="26">
        <v>104</v>
      </c>
      <c r="G9" s="228" t="s">
        <v>84</v>
      </c>
      <c r="H9" s="228"/>
      <c r="I9" s="228"/>
      <c r="J9" s="228"/>
      <c r="K9" s="228"/>
      <c r="L9" s="110"/>
      <c r="M9" s="110"/>
      <c r="N9" s="110"/>
      <c r="O9" s="109" t="s">
        <v>48</v>
      </c>
      <c r="P9" s="110"/>
      <c r="Q9" s="110"/>
      <c r="R9" s="110"/>
      <c r="S9" s="109" t="s">
        <v>174</v>
      </c>
      <c r="T9" s="110"/>
      <c r="U9" s="110"/>
      <c r="V9" s="110"/>
      <c r="W9" s="109" t="s">
        <v>46</v>
      </c>
      <c r="X9" s="110"/>
      <c r="Y9" s="110"/>
      <c r="Z9" s="110"/>
      <c r="AA9" s="109" t="s">
        <v>59</v>
      </c>
      <c r="AB9" s="110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201</v>
      </c>
      <c r="AQ9" s="37">
        <f>IF(E10="M",100,IF(E10=1,100,IF(E10="","",120)))</f>
        <v>120</v>
      </c>
    </row>
    <row r="10" spans="1:42" s="37" customFormat="1" ht="21.6" customHeight="1">
      <c r="A10" s="26" t="s">
        <v>192</v>
      </c>
      <c r="B10" s="26">
        <v>61</v>
      </c>
      <c r="C10" s="27">
        <f ca="1" t="shared" si="0"/>
        <v>2</v>
      </c>
      <c r="D10" s="111" t="s">
        <v>202</v>
      </c>
      <c r="E10" s="26" t="s">
        <v>4</v>
      </c>
      <c r="F10" s="26">
        <v>80</v>
      </c>
      <c r="G10" s="228" t="s">
        <v>194</v>
      </c>
      <c r="H10" s="228"/>
      <c r="I10" s="228"/>
      <c r="J10" s="228"/>
      <c r="K10" s="228"/>
      <c r="L10" s="109" t="s">
        <v>50</v>
      </c>
      <c r="M10" s="110"/>
      <c r="N10" s="110"/>
      <c r="O10" s="109" t="s">
        <v>69</v>
      </c>
      <c r="P10" s="110"/>
      <c r="Q10" s="110"/>
      <c r="R10" s="109" t="s">
        <v>59</v>
      </c>
      <c r="S10" s="110"/>
      <c r="T10" s="110"/>
      <c r="U10" s="110"/>
      <c r="V10" s="109"/>
      <c r="W10" s="110"/>
      <c r="X10" s="110"/>
      <c r="Y10" s="110"/>
      <c r="Z10" s="109" t="s">
        <v>50</v>
      </c>
      <c r="AA10" s="110"/>
      <c r="AB10" s="110"/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203</v>
      </c>
    </row>
    <row r="11" spans="1:42" s="33" customFormat="1" ht="21.6" customHeight="1">
      <c r="A11" s="26" t="s">
        <v>204</v>
      </c>
      <c r="B11" s="26">
        <v>79</v>
      </c>
      <c r="C11" s="27">
        <f ca="1" t="shared" si="0"/>
        <v>3</v>
      </c>
      <c r="D11" s="111" t="s">
        <v>205</v>
      </c>
      <c r="E11" s="26" t="s">
        <v>4</v>
      </c>
      <c r="F11" s="26">
        <v>80</v>
      </c>
      <c r="G11" s="228" t="s">
        <v>206</v>
      </c>
      <c r="H11" s="228"/>
      <c r="I11" s="228"/>
      <c r="J11" s="228"/>
      <c r="K11" s="228"/>
      <c r="L11" s="110"/>
      <c r="M11" s="109" t="s">
        <v>207</v>
      </c>
      <c r="N11" s="110"/>
      <c r="O11" s="110"/>
      <c r="P11" s="109" t="s">
        <v>174</v>
      </c>
      <c r="Q11" s="110"/>
      <c r="R11" s="110"/>
      <c r="S11" s="109" t="s">
        <v>59</v>
      </c>
      <c r="T11" s="110"/>
      <c r="U11" s="110"/>
      <c r="V11" s="109"/>
      <c r="W11" s="110"/>
      <c r="X11" s="110"/>
      <c r="Y11" s="109"/>
      <c r="Z11" s="110"/>
      <c r="AA11" s="110"/>
      <c r="AB11" s="110"/>
      <c r="AP11" s="36" t="s">
        <v>208</v>
      </c>
    </row>
    <row r="12" spans="1:42" s="33" customFormat="1" ht="21.6" customHeight="1">
      <c r="A12" s="26" t="s">
        <v>42</v>
      </c>
      <c r="B12" s="26">
        <v>49</v>
      </c>
      <c r="C12" s="27">
        <f ca="1" t="shared" si="0"/>
        <v>4</v>
      </c>
      <c r="D12" s="108" t="s">
        <v>209</v>
      </c>
      <c r="E12" s="26" t="s">
        <v>4</v>
      </c>
      <c r="F12" s="26">
        <v>83</v>
      </c>
      <c r="G12" s="228" t="s">
        <v>210</v>
      </c>
      <c r="H12" s="228"/>
      <c r="I12" s="228"/>
      <c r="J12" s="228"/>
      <c r="K12" s="228"/>
      <c r="L12" s="110"/>
      <c r="M12" s="110"/>
      <c r="N12" s="109" t="s">
        <v>59</v>
      </c>
      <c r="O12" s="110"/>
      <c r="P12" s="110"/>
      <c r="Q12" s="109" t="s">
        <v>174</v>
      </c>
      <c r="R12" s="110"/>
      <c r="S12" s="110"/>
      <c r="T12" s="109" t="s">
        <v>174</v>
      </c>
      <c r="U12" s="110"/>
      <c r="V12" s="110"/>
      <c r="W12" s="109" t="s">
        <v>58</v>
      </c>
      <c r="X12" s="110"/>
      <c r="Y12" s="110"/>
      <c r="Z12" s="109" t="s">
        <v>59</v>
      </c>
      <c r="AA12" s="110"/>
      <c r="AB12" s="110"/>
      <c r="AP12" s="36" t="s">
        <v>211</v>
      </c>
    </row>
    <row r="13" spans="1:42" s="33" customFormat="1" ht="21.6" customHeight="1">
      <c r="A13" s="26" t="s">
        <v>42</v>
      </c>
      <c r="B13" s="26">
        <v>72</v>
      </c>
      <c r="C13" s="27">
        <f ca="1" t="shared" si="0"/>
        <v>5</v>
      </c>
      <c r="D13" s="108" t="s">
        <v>212</v>
      </c>
      <c r="E13" s="26" t="s">
        <v>4</v>
      </c>
      <c r="F13" s="26">
        <v>83</v>
      </c>
      <c r="G13" s="228" t="s">
        <v>213</v>
      </c>
      <c r="H13" s="228"/>
      <c r="I13" s="228"/>
      <c r="J13" s="228"/>
      <c r="K13" s="228"/>
      <c r="L13" s="110"/>
      <c r="M13" s="109" t="s">
        <v>182</v>
      </c>
      <c r="N13" s="110"/>
      <c r="O13" s="110"/>
      <c r="P13" s="110"/>
      <c r="Q13" s="109" t="s">
        <v>59</v>
      </c>
      <c r="R13" s="110"/>
      <c r="S13" s="110"/>
      <c r="T13" s="110"/>
      <c r="U13" s="109" t="s">
        <v>69</v>
      </c>
      <c r="V13" s="110"/>
      <c r="W13" s="110"/>
      <c r="X13" s="109" t="s">
        <v>174</v>
      </c>
      <c r="Y13" s="110"/>
      <c r="Z13" s="110"/>
      <c r="AA13" s="109" t="s">
        <v>48</v>
      </c>
      <c r="AB13" s="110"/>
      <c r="AP13" s="36" t="s">
        <v>214</v>
      </c>
    </row>
    <row r="14" spans="1:42" s="33" customFormat="1" ht="21.6" customHeight="1">
      <c r="A14" s="26" t="s">
        <v>42</v>
      </c>
      <c r="B14" s="26">
        <v>44</v>
      </c>
      <c r="C14" s="27">
        <f ca="1" t="shared" si="0"/>
        <v>6</v>
      </c>
      <c r="D14" s="108" t="s">
        <v>215</v>
      </c>
      <c r="E14" s="26" t="s">
        <v>4</v>
      </c>
      <c r="F14" s="26">
        <v>85</v>
      </c>
      <c r="G14" s="228" t="s">
        <v>216</v>
      </c>
      <c r="H14" s="228"/>
      <c r="I14" s="228"/>
      <c r="J14" s="228"/>
      <c r="K14" s="228"/>
      <c r="L14" s="109" t="s">
        <v>59</v>
      </c>
      <c r="M14" s="110"/>
      <c r="N14" s="110"/>
      <c r="O14" s="110"/>
      <c r="P14" s="109" t="s">
        <v>59</v>
      </c>
      <c r="Q14" s="110"/>
      <c r="R14" s="110"/>
      <c r="S14" s="110"/>
      <c r="T14" s="109" t="s">
        <v>59</v>
      </c>
      <c r="U14" s="110"/>
      <c r="V14" s="110"/>
      <c r="W14" s="110"/>
      <c r="X14" s="109" t="s">
        <v>59</v>
      </c>
      <c r="Y14" s="110"/>
      <c r="Z14" s="110"/>
      <c r="AA14" s="110"/>
      <c r="AB14" s="109" t="s">
        <v>182</v>
      </c>
      <c r="AP14" s="36" t="s">
        <v>217</v>
      </c>
    </row>
    <row r="15" spans="1:42" s="33" customFormat="1" ht="21.6" customHeight="1">
      <c r="A15" s="26" t="s">
        <v>179</v>
      </c>
      <c r="B15" s="26">
        <v>35</v>
      </c>
      <c r="C15" s="27">
        <f ca="1" t="shared" si="0"/>
        <v>7</v>
      </c>
      <c r="D15" s="111" t="s">
        <v>218</v>
      </c>
      <c r="E15" s="26" t="s">
        <v>4</v>
      </c>
      <c r="F15" s="26">
        <v>90</v>
      </c>
      <c r="G15" s="228" t="s">
        <v>181</v>
      </c>
      <c r="H15" s="228"/>
      <c r="I15" s="228"/>
      <c r="J15" s="228"/>
      <c r="K15" s="228"/>
      <c r="L15" s="110"/>
      <c r="M15" s="110"/>
      <c r="N15" s="109" t="s">
        <v>54</v>
      </c>
      <c r="O15" s="110"/>
      <c r="P15" s="110"/>
      <c r="Q15" s="110"/>
      <c r="R15" s="109" t="s">
        <v>50</v>
      </c>
      <c r="S15" s="110"/>
      <c r="T15" s="110"/>
      <c r="U15" s="109" t="s">
        <v>50</v>
      </c>
      <c r="V15" s="110"/>
      <c r="W15" s="110"/>
      <c r="X15" s="110"/>
      <c r="Y15" s="109"/>
      <c r="Z15" s="110"/>
      <c r="AA15" s="110"/>
      <c r="AB15" s="109" t="s">
        <v>50</v>
      </c>
      <c r="AP15" s="36" t="s">
        <v>219</v>
      </c>
    </row>
    <row r="16" spans="1:42" s="159" customFormat="1" ht="21.6" customHeight="1" hidden="1">
      <c r="A16" s="154"/>
      <c r="B16" s="154"/>
      <c r="C16" s="155"/>
      <c r="D16" s="156"/>
      <c r="E16" s="154"/>
      <c r="F16" s="154"/>
      <c r="G16" s="241"/>
      <c r="H16" s="241"/>
      <c r="I16" s="241"/>
      <c r="J16" s="241"/>
      <c r="K16" s="241"/>
      <c r="L16" s="157"/>
      <c r="M16" s="157"/>
      <c r="N16" s="157"/>
      <c r="O16" s="158"/>
      <c r="P16" s="157"/>
      <c r="Q16" s="157"/>
      <c r="R16" s="158"/>
      <c r="S16" s="157"/>
      <c r="T16" s="157"/>
      <c r="U16" s="157"/>
      <c r="V16" s="157"/>
      <c r="W16" s="157"/>
      <c r="X16" s="158"/>
      <c r="Y16" s="157"/>
      <c r="Z16" s="158"/>
      <c r="AA16" s="157"/>
      <c r="AB16" s="157"/>
      <c r="AP16" s="160"/>
    </row>
    <row r="17" spans="1:50" s="159" customFormat="1" ht="21.6" customHeight="1" hidden="1">
      <c r="A17" s="161"/>
      <c r="B17" s="161"/>
      <c r="C17" s="162"/>
      <c r="D17" s="163"/>
      <c r="E17" s="163"/>
      <c r="F17" s="163"/>
      <c r="G17" s="163"/>
      <c r="H17" s="163"/>
      <c r="I17" s="163"/>
      <c r="J17" s="163"/>
      <c r="K17" s="163"/>
      <c r="L17" s="164"/>
      <c r="M17" s="164"/>
      <c r="N17" s="164"/>
      <c r="O17" s="165"/>
      <c r="P17" s="164"/>
      <c r="Q17" s="164"/>
      <c r="R17" s="164"/>
      <c r="S17" s="164"/>
      <c r="T17" s="164"/>
      <c r="U17" s="165"/>
      <c r="V17" s="164"/>
      <c r="W17" s="164"/>
      <c r="X17" s="165"/>
      <c r="Y17" s="164"/>
      <c r="Z17" s="116"/>
      <c r="AA17" s="116"/>
      <c r="AB17" s="116"/>
      <c r="AC17" s="116"/>
      <c r="AD17" s="116"/>
      <c r="AO17" s="166"/>
      <c r="AP17" s="166"/>
      <c r="AT17" s="167"/>
      <c r="AU17" s="62"/>
      <c r="AV17" s="62"/>
      <c r="AW17" s="62"/>
      <c r="AX17" s="62"/>
    </row>
    <row r="18" spans="1:50" s="159" customFormat="1" ht="21.6" customHeight="1" hidden="1">
      <c r="A18" s="161"/>
      <c r="B18" s="161"/>
      <c r="C18" s="162"/>
      <c r="D18" s="163"/>
      <c r="E18" s="163"/>
      <c r="F18" s="163"/>
      <c r="G18" s="163"/>
      <c r="H18" s="163"/>
      <c r="I18" s="163"/>
      <c r="J18" s="163"/>
      <c r="K18" s="163"/>
      <c r="L18" s="164"/>
      <c r="M18" s="164"/>
      <c r="N18" s="164"/>
      <c r="O18" s="165"/>
      <c r="P18" s="164"/>
      <c r="Q18" s="164"/>
      <c r="R18" s="164"/>
      <c r="S18" s="164"/>
      <c r="T18" s="164"/>
      <c r="U18" s="165"/>
      <c r="V18" s="164"/>
      <c r="W18" s="164"/>
      <c r="X18" s="165"/>
      <c r="Y18" s="164"/>
      <c r="Z18" s="168"/>
      <c r="AA18" s="168"/>
      <c r="AB18" s="168"/>
      <c r="AC18" s="168"/>
      <c r="AD18" s="168"/>
      <c r="AO18" s="166"/>
      <c r="AP18" s="166"/>
      <c r="AT18" s="167"/>
      <c r="AU18" s="62"/>
      <c r="AV18" s="62"/>
      <c r="AW18" s="62"/>
      <c r="AX18" s="62"/>
    </row>
    <row r="19" spans="1:50" s="33" customFormat="1" ht="21.6" customHeight="1" thickBot="1">
      <c r="A19" s="52"/>
      <c r="B19" s="52"/>
      <c r="C19" s="47"/>
      <c r="Q19" s="40"/>
      <c r="R19" s="40"/>
      <c r="S19" s="40"/>
      <c r="T19" s="40"/>
      <c r="U19" s="40"/>
      <c r="V19" s="40"/>
      <c r="W19" s="40"/>
      <c r="X19" s="40"/>
      <c r="Y19" s="40"/>
      <c r="Z19" s="200" t="s">
        <v>87</v>
      </c>
      <c r="AA19" s="200"/>
      <c r="AB19" s="200"/>
      <c r="AC19" s="200"/>
      <c r="AD19" s="200"/>
      <c r="AE19" s="20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17"/>
      <c r="AU19" s="41"/>
      <c r="AV19" s="45"/>
      <c r="AW19" s="45"/>
      <c r="AX19" s="45"/>
    </row>
    <row r="20" spans="1:48" s="33" customFormat="1" ht="21.6" customHeight="1" thickBot="1">
      <c r="A20" s="52"/>
      <c r="D20" s="242" t="s">
        <v>88</v>
      </c>
      <c r="E20" s="243"/>
      <c r="F20" s="244"/>
      <c r="G20" s="107" t="s">
        <v>21</v>
      </c>
      <c r="H20" s="169" t="s">
        <v>35</v>
      </c>
      <c r="I20" s="107" t="s">
        <v>36</v>
      </c>
      <c r="J20" s="107" t="s">
        <v>102</v>
      </c>
      <c r="K20" s="86"/>
      <c r="L20" s="86"/>
      <c r="M20" s="86"/>
      <c r="N20" s="86"/>
      <c r="Q20" s="40"/>
      <c r="R20" s="40"/>
      <c r="S20" s="40"/>
      <c r="T20" s="40"/>
      <c r="U20" s="40"/>
      <c r="V20" s="40"/>
      <c r="W20" s="40"/>
      <c r="X20" s="40"/>
      <c r="Y20" s="40"/>
      <c r="Z20" s="211" t="s">
        <v>99</v>
      </c>
      <c r="AA20" s="212"/>
      <c r="AB20" s="212"/>
      <c r="AC20" s="212"/>
      <c r="AD20" s="212"/>
      <c r="AE20" s="213"/>
      <c r="AH20" s="41"/>
      <c r="AI20" s="54"/>
      <c r="AJ20" s="54"/>
      <c r="AK20" s="54"/>
      <c r="AL20" s="54"/>
      <c r="AM20" s="41"/>
      <c r="AN20" s="41"/>
      <c r="AQ20" s="32"/>
      <c r="AR20" s="32"/>
      <c r="AS20" s="32"/>
      <c r="AT20" s="123"/>
      <c r="AU20" s="45"/>
      <c r="AV20" s="45"/>
    </row>
    <row r="21" spans="1:47" s="33" customFormat="1" ht="21.6" customHeight="1" thickBot="1">
      <c r="A21" s="52"/>
      <c r="B21" s="52"/>
      <c r="V21" s="86"/>
      <c r="W21" s="86"/>
      <c r="X21" s="86"/>
      <c r="Y21" s="86"/>
      <c r="Z21" s="55"/>
      <c r="AA21" s="56"/>
      <c r="AB21" s="56"/>
      <c r="AC21" s="56"/>
      <c r="AD21" s="56"/>
      <c r="AE21" s="57"/>
      <c r="AH21" s="22"/>
      <c r="AI21" s="22"/>
      <c r="AJ21" s="22"/>
      <c r="AK21" s="22"/>
      <c r="AL21" s="48"/>
      <c r="AM21" s="48"/>
      <c r="AN21" s="48"/>
      <c r="AP21" s="59" t="s">
        <v>220</v>
      </c>
      <c r="AU21" s="41"/>
    </row>
    <row r="22" spans="1:4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1" t="s">
        <v>111</v>
      </c>
      <c r="T22" s="212"/>
      <c r="U22" s="212"/>
      <c r="V22" s="212"/>
      <c r="W22" s="212"/>
      <c r="X22" s="213"/>
      <c r="Z22" s="214" t="s">
        <v>112</v>
      </c>
      <c r="AA22" s="215"/>
      <c r="AB22" s="215"/>
      <c r="AC22" s="215"/>
      <c r="AD22" s="215"/>
      <c r="AE22" s="216"/>
      <c r="AH22" s="63"/>
      <c r="AI22" s="63"/>
      <c r="AJ22" s="63"/>
      <c r="AK22" s="63"/>
      <c r="AL22" s="63"/>
      <c r="AM22" s="63"/>
      <c r="AN22" s="63"/>
    </row>
    <row r="23" spans="1:41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128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169" t="s">
        <v>35</v>
      </c>
      <c r="T23" s="170"/>
      <c r="U23" s="170"/>
      <c r="V23" s="170"/>
      <c r="W23" s="170"/>
      <c r="X23" s="171"/>
      <c r="Z23" s="172"/>
      <c r="AA23" s="66"/>
      <c r="AB23" s="66"/>
      <c r="AC23" s="66"/>
      <c r="AD23" s="66"/>
      <c r="AE23" s="173"/>
      <c r="AH23" s="22"/>
      <c r="AI23" s="22"/>
      <c r="AJ23" s="22"/>
      <c r="AK23" s="22"/>
      <c r="AL23" s="48"/>
      <c r="AM23" s="48"/>
      <c r="AN23" s="48"/>
      <c r="AO23" s="75"/>
    </row>
    <row r="24" spans="1:43" s="33" customFormat="1" ht="24" customHeight="1">
      <c r="A24" s="76" t="str">
        <f ca="1">OFFSET(A24,-15,0)</f>
        <v>TBO</v>
      </c>
      <c r="B24" s="77">
        <f ca="1">OFFSET(B24,-15,0)</f>
        <v>37</v>
      </c>
      <c r="C24" s="17">
        <v>1</v>
      </c>
      <c r="D24" s="111" t="str">
        <f ca="1">OFFSET(D24,-15,0)</f>
        <v>DUMON Laurent</v>
      </c>
      <c r="E24" s="26" t="str">
        <f ca="1">OFFSET(E24,-15,0)</f>
        <v>2</v>
      </c>
      <c r="F24" s="26">
        <v>50</v>
      </c>
      <c r="G24" s="79">
        <v>10</v>
      </c>
      <c r="H24" s="79">
        <v>10</v>
      </c>
      <c r="I24" s="79">
        <v>10</v>
      </c>
      <c r="J24" s="79">
        <v>0</v>
      </c>
      <c r="K24" s="133">
        <v>0</v>
      </c>
      <c r="L24" s="81"/>
      <c r="M24" s="217">
        <f>SUM(G24:K24)</f>
        <v>30</v>
      </c>
      <c r="N24" s="218"/>
      <c r="O24" s="82"/>
      <c r="P24" s="221">
        <f aca="true" ca="1" t="shared" si="1" ref="P24:P30">SUM(OFFSET(P24,0,-10),OFFSET(P24,0,-3))</f>
        <v>80</v>
      </c>
      <c r="Q24" s="220"/>
      <c r="R24" s="45"/>
      <c r="S24" s="83" t="s">
        <v>59</v>
      </c>
      <c r="T24" s="84"/>
      <c r="U24" s="84"/>
      <c r="V24" s="84"/>
      <c r="W24" s="84"/>
      <c r="X24" s="85"/>
      <c r="Z24" s="83"/>
      <c r="AA24" s="84"/>
      <c r="AB24" s="84"/>
      <c r="AC24" s="84"/>
      <c r="AD24" s="84"/>
      <c r="AE24" s="85"/>
      <c r="AH24" s="32"/>
      <c r="AI24" s="32"/>
      <c r="AJ24" s="32"/>
      <c r="AK24" s="32"/>
      <c r="AL24" s="48"/>
      <c r="AM24" s="48"/>
      <c r="AN24" s="48"/>
      <c r="AO24" s="52"/>
      <c r="AQ24" s="33">
        <f aca="true" t="shared" si="2" ref="AQ24:AQ30">COUNT(G24:K24)</f>
        <v>5</v>
      </c>
    </row>
    <row r="25" spans="1:43" s="33" customFormat="1" ht="21.6" customHeight="1">
      <c r="A25" s="76" t="str">
        <f aca="true" ca="1" t="shared" si="3" ref="A25:B30">OFFSET(A25,-15,0)</f>
        <v>NOR</v>
      </c>
      <c r="B25" s="77">
        <f ca="1" t="shared" si="3"/>
        <v>61</v>
      </c>
      <c r="C25" s="17">
        <v>2</v>
      </c>
      <c r="D25" s="111" t="str">
        <f aca="true" ca="1" t="shared" si="4" ref="D25:E30">OFFSET(D25,-15,0)</f>
        <v>ENOUF Nicolas</v>
      </c>
      <c r="E25" s="26" t="str">
        <f ca="1" t="shared" si="4"/>
        <v>2</v>
      </c>
      <c r="F25" s="26">
        <v>67</v>
      </c>
      <c r="G25" s="79">
        <v>10</v>
      </c>
      <c r="H25" s="79">
        <v>0</v>
      </c>
      <c r="I25" s="79">
        <v>0</v>
      </c>
      <c r="J25" s="79">
        <v>10</v>
      </c>
      <c r="K25" s="133" t="str">
        <f>IF(L25&lt;&gt;"","-","")</f>
        <v/>
      </c>
      <c r="L25" s="81"/>
      <c r="M25" s="217">
        <f aca="true" t="shared" si="5" ref="M25:M30">SUM(G25:K25)</f>
        <v>20</v>
      </c>
      <c r="N25" s="218"/>
      <c r="O25" s="82"/>
      <c r="P25" s="221">
        <f ca="1" t="shared" si="1"/>
        <v>87</v>
      </c>
      <c r="Q25" s="220"/>
      <c r="R25" s="45"/>
      <c r="S25" s="83"/>
      <c r="T25" s="84"/>
      <c r="U25" s="84"/>
      <c r="V25" s="84"/>
      <c r="W25" s="84"/>
      <c r="X25" s="85"/>
      <c r="Z25" s="83"/>
      <c r="AA25" s="84"/>
      <c r="AB25" s="84"/>
      <c r="AC25" s="84"/>
      <c r="AD25" s="84"/>
      <c r="AE25" s="85"/>
      <c r="AH25" s="32"/>
      <c r="AI25" s="32"/>
      <c r="AJ25" s="32"/>
      <c r="AK25" s="32"/>
      <c r="AL25" s="48"/>
      <c r="AM25" s="48"/>
      <c r="AN25" s="48"/>
      <c r="AO25" s="52"/>
      <c r="AQ25" s="33">
        <f t="shared" si="2"/>
        <v>4</v>
      </c>
    </row>
    <row r="26" spans="1:50" s="33" customFormat="1" ht="21.6" customHeight="1">
      <c r="A26" s="76" t="str">
        <f ca="1" t="shared" si="3"/>
        <v>PC</v>
      </c>
      <c r="B26" s="77">
        <f ca="1" t="shared" si="3"/>
        <v>79</v>
      </c>
      <c r="C26" s="17">
        <v>3</v>
      </c>
      <c r="D26" s="111" t="str">
        <f ca="1" t="shared" si="4"/>
        <v>LEUSIE Stephane</v>
      </c>
      <c r="E26" s="26" t="str">
        <f ca="1" t="shared" si="4"/>
        <v>2</v>
      </c>
      <c r="F26" s="26">
        <v>0</v>
      </c>
      <c r="G26" s="79">
        <v>10</v>
      </c>
      <c r="H26" s="79">
        <v>10</v>
      </c>
      <c r="I26" s="79">
        <v>0</v>
      </c>
      <c r="J26" s="79" t="str">
        <f>IF(L26&lt;&gt;"","-","")</f>
        <v/>
      </c>
      <c r="K26" s="133" t="str">
        <f>IF(L26&lt;&gt;"","-","")</f>
        <v/>
      </c>
      <c r="L26" s="81"/>
      <c r="M26" s="217">
        <f t="shared" si="5"/>
        <v>20</v>
      </c>
      <c r="N26" s="218"/>
      <c r="O26" s="82"/>
      <c r="P26" s="221">
        <f ca="1" t="shared" si="1"/>
        <v>20</v>
      </c>
      <c r="Q26" s="220"/>
      <c r="R26" s="45"/>
      <c r="S26" s="83"/>
      <c r="T26" s="84"/>
      <c r="U26" s="84"/>
      <c r="V26" s="84"/>
      <c r="W26" s="84"/>
      <c r="X26" s="85"/>
      <c r="Z26" s="83"/>
      <c r="AA26" s="84"/>
      <c r="AB26" s="84"/>
      <c r="AC26" s="84"/>
      <c r="AD26" s="84"/>
      <c r="AE26" s="85"/>
      <c r="AH26" s="32"/>
      <c r="AI26" s="32"/>
      <c r="AJ26" s="32"/>
      <c r="AK26" s="32"/>
      <c r="AL26" s="48"/>
      <c r="AM26" s="48"/>
      <c r="AN26" s="48"/>
      <c r="AO26" s="52"/>
      <c r="AQ26" s="33">
        <f t="shared" si="2"/>
        <v>3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ca="1" t="shared" si="3"/>
        <v>PDL</v>
      </c>
      <c r="B27" s="77">
        <f ca="1" t="shared" si="3"/>
        <v>49</v>
      </c>
      <c r="C27" s="17">
        <v>4</v>
      </c>
      <c r="D27" s="108" t="str">
        <f ca="1" t="shared" si="4"/>
        <v>LEGRIS Sylvain</v>
      </c>
      <c r="E27" s="26" t="str">
        <f ca="1" t="shared" si="4"/>
        <v>2</v>
      </c>
      <c r="F27" s="26">
        <v>88</v>
      </c>
      <c r="G27" s="79">
        <v>0</v>
      </c>
      <c r="H27" s="79">
        <v>10</v>
      </c>
      <c r="I27" s="79">
        <v>10</v>
      </c>
      <c r="J27" s="79">
        <v>0</v>
      </c>
      <c r="K27" s="133">
        <v>0</v>
      </c>
      <c r="L27" s="81" t="s">
        <v>123</v>
      </c>
      <c r="M27" s="217">
        <f t="shared" si="5"/>
        <v>20</v>
      </c>
      <c r="N27" s="218"/>
      <c r="O27" s="82"/>
      <c r="P27" s="221">
        <f ca="1" t="shared" si="1"/>
        <v>108</v>
      </c>
      <c r="Q27" s="220"/>
      <c r="R27" s="45"/>
      <c r="S27" s="83"/>
      <c r="T27" s="84"/>
      <c r="U27" s="84"/>
      <c r="V27" s="84"/>
      <c r="W27" s="84"/>
      <c r="X27" s="85"/>
      <c r="Z27" s="83"/>
      <c r="AA27" s="84"/>
      <c r="AB27" s="84"/>
      <c r="AC27" s="84"/>
      <c r="AD27" s="84"/>
      <c r="AE27" s="85"/>
      <c r="AH27" s="32"/>
      <c r="AI27" s="32"/>
      <c r="AJ27" s="32"/>
      <c r="AK27" s="32"/>
      <c r="AL27" s="48"/>
      <c r="AM27" s="48"/>
      <c r="AN27" s="48"/>
      <c r="AO27" s="52"/>
      <c r="AQ27" s="33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ca="1" t="shared" si="3"/>
        <v>PDL</v>
      </c>
      <c r="B28" s="77">
        <f ca="1" t="shared" si="3"/>
        <v>72</v>
      </c>
      <c r="C28" s="17">
        <v>5</v>
      </c>
      <c r="D28" s="108" t="str">
        <f ca="1" t="shared" si="4"/>
        <v>LEMAIRE Frederic</v>
      </c>
      <c r="E28" s="26" t="str">
        <f ca="1" t="shared" si="4"/>
        <v>2</v>
      </c>
      <c r="F28" s="26">
        <v>30</v>
      </c>
      <c r="G28" s="79">
        <v>0</v>
      </c>
      <c r="H28" s="79">
        <v>0</v>
      </c>
      <c r="I28" s="79">
        <v>0</v>
      </c>
      <c r="J28" s="79">
        <v>10</v>
      </c>
      <c r="K28" s="133">
        <v>10</v>
      </c>
      <c r="L28" s="81" t="s">
        <v>123</v>
      </c>
      <c r="M28" s="217">
        <f t="shared" si="5"/>
        <v>20</v>
      </c>
      <c r="N28" s="218"/>
      <c r="O28" s="82"/>
      <c r="P28" s="221">
        <f ca="1" t="shared" si="1"/>
        <v>50</v>
      </c>
      <c r="Q28" s="220"/>
      <c r="R28" s="45"/>
      <c r="S28" s="83"/>
      <c r="T28" s="84"/>
      <c r="U28" s="84"/>
      <c r="V28" s="84"/>
      <c r="W28" s="84"/>
      <c r="X28" s="85"/>
      <c r="Z28" s="83"/>
      <c r="AA28" s="84"/>
      <c r="AB28" s="84"/>
      <c r="AC28" s="84"/>
      <c r="AD28" s="84"/>
      <c r="AE28" s="85"/>
      <c r="AH28" s="32"/>
      <c r="AI28" s="32"/>
      <c r="AJ28" s="32"/>
      <c r="AK28" s="32"/>
      <c r="AL28" s="48"/>
      <c r="AM28" s="48"/>
      <c r="AN28" s="48"/>
      <c r="AO28" s="52"/>
      <c r="AQ28" s="33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6" t="str">
        <f ca="1" t="shared" si="3"/>
        <v>PDL</v>
      </c>
      <c r="B29" s="77">
        <f ca="1" t="shared" si="3"/>
        <v>44</v>
      </c>
      <c r="C29" s="17">
        <v>6</v>
      </c>
      <c r="D29" s="108" t="str">
        <f ca="1" t="shared" si="4"/>
        <v>GUILLOT Lionel</v>
      </c>
      <c r="E29" s="26" t="str">
        <f ca="1" t="shared" si="4"/>
        <v>2</v>
      </c>
      <c r="F29" s="26">
        <v>91</v>
      </c>
      <c r="G29" s="79">
        <v>0</v>
      </c>
      <c r="H29" s="79">
        <v>0</v>
      </c>
      <c r="I29" s="79">
        <v>0</v>
      </c>
      <c r="J29" s="79">
        <v>0</v>
      </c>
      <c r="K29" s="133">
        <v>0</v>
      </c>
      <c r="L29" s="81" t="s">
        <v>123</v>
      </c>
      <c r="M29" s="217">
        <f t="shared" si="5"/>
        <v>0</v>
      </c>
      <c r="N29" s="218"/>
      <c r="O29" s="82"/>
      <c r="P29" s="221">
        <f ca="1" t="shared" si="1"/>
        <v>91</v>
      </c>
      <c r="Q29" s="220"/>
      <c r="R29" s="45"/>
      <c r="S29" s="83"/>
      <c r="T29" s="84"/>
      <c r="U29" s="84"/>
      <c r="V29" s="84"/>
      <c r="W29" s="84"/>
      <c r="X29" s="85"/>
      <c r="Z29" s="83"/>
      <c r="AA29" s="84"/>
      <c r="AB29" s="84"/>
      <c r="AC29" s="84"/>
      <c r="AD29" s="84"/>
      <c r="AE29" s="85"/>
      <c r="AH29" s="32"/>
      <c r="AI29" s="32"/>
      <c r="AJ29" s="32"/>
      <c r="AK29" s="32"/>
      <c r="AL29" s="48"/>
      <c r="AM29" s="48"/>
      <c r="AN29" s="48"/>
      <c r="AO29" s="52"/>
      <c r="AQ29" s="33">
        <f t="shared" si="2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 thickBot="1">
      <c r="A30" s="89" t="str">
        <f ca="1" t="shared" si="3"/>
        <v>BRE</v>
      </c>
      <c r="B30" s="90">
        <f ca="1" t="shared" si="3"/>
        <v>35</v>
      </c>
      <c r="C30" s="17">
        <v>7</v>
      </c>
      <c r="D30" s="111" t="str">
        <f ca="1" t="shared" si="4"/>
        <v>BAUDELOCHE Pascal</v>
      </c>
      <c r="E30" s="26" t="str">
        <f ca="1" t="shared" si="4"/>
        <v>2</v>
      </c>
      <c r="F30" s="26">
        <v>77</v>
      </c>
      <c r="G30" s="79">
        <v>10</v>
      </c>
      <c r="H30" s="79">
        <v>10</v>
      </c>
      <c r="I30" s="79">
        <v>10</v>
      </c>
      <c r="J30" s="79">
        <v>10</v>
      </c>
      <c r="K30" s="133">
        <v>10</v>
      </c>
      <c r="L30" s="81"/>
      <c r="M30" s="217">
        <f t="shared" si="5"/>
        <v>50</v>
      </c>
      <c r="N30" s="218"/>
      <c r="O30" s="82"/>
      <c r="P30" s="245">
        <f ca="1" t="shared" si="1"/>
        <v>127</v>
      </c>
      <c r="Q30" s="246"/>
      <c r="R30" s="45"/>
      <c r="S30" s="91" t="s">
        <v>50</v>
      </c>
      <c r="T30" s="92"/>
      <c r="U30" s="92"/>
      <c r="V30" s="92"/>
      <c r="W30" s="92"/>
      <c r="X30" s="93"/>
      <c r="Z30" s="91"/>
      <c r="AA30" s="92"/>
      <c r="AB30" s="92"/>
      <c r="AC30" s="92"/>
      <c r="AD30" s="92"/>
      <c r="AE30" s="93"/>
      <c r="AH30" s="32"/>
      <c r="AI30" s="32"/>
      <c r="AJ30" s="32"/>
      <c r="AK30" s="32"/>
      <c r="AL30" s="48"/>
      <c r="AM30" s="48"/>
      <c r="AN30" s="48"/>
      <c r="AO30" s="52"/>
      <c r="AQ30" s="33">
        <f t="shared" si="2"/>
        <v>5</v>
      </c>
      <c r="AR30" s="22"/>
      <c r="AT30" s="22"/>
      <c r="AU30" s="22"/>
      <c r="AV30" s="48"/>
      <c r="AW30" s="48"/>
      <c r="AX30" s="48"/>
    </row>
    <row r="31" spans="1:50" s="33" customFormat="1" ht="13.15" customHeight="1">
      <c r="A31" s="52"/>
      <c r="B31" s="52"/>
      <c r="C31" s="174" t="s">
        <v>126</v>
      </c>
      <c r="D31" s="174"/>
      <c r="E31" s="174"/>
      <c r="F31" s="174"/>
      <c r="G31" s="174"/>
      <c r="H31" s="174"/>
      <c r="I31" s="174"/>
      <c r="J31" s="174"/>
      <c r="K31" s="174"/>
      <c r="L31" s="174"/>
      <c r="M31" s="225" t="s">
        <v>127</v>
      </c>
      <c r="N31" s="225"/>
      <c r="O31" s="225"/>
      <c r="P31" s="225"/>
      <c r="Q31" s="225"/>
      <c r="R31" s="142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1"/>
      <c r="R32" s="87"/>
      <c r="S32" s="87"/>
      <c r="T32" s="87"/>
      <c r="U32" s="87"/>
      <c r="V32" s="87"/>
      <c r="W32" s="87"/>
      <c r="X32" s="87"/>
      <c r="Y32" s="87"/>
      <c r="Z32" s="48"/>
      <c r="AA32" s="143"/>
      <c r="AB32" s="143"/>
      <c r="AC32" s="144"/>
      <c r="AD32" s="142"/>
      <c r="AE32" s="142"/>
      <c r="AF32" s="48"/>
      <c r="AG32" s="48"/>
      <c r="AH32" s="48"/>
      <c r="AI32" s="48"/>
      <c r="AN32" s="88"/>
      <c r="AO32" s="88"/>
      <c r="AP32" s="88"/>
      <c r="AR32" s="48"/>
      <c r="AS32" s="48"/>
      <c r="AT32" s="145"/>
      <c r="AU32" s="22"/>
      <c r="AV32" s="22"/>
      <c r="AW32" s="22"/>
      <c r="AX32" s="22"/>
    </row>
    <row r="33" spans="1:50" s="33" customFormat="1" ht="21.6" customHeight="1">
      <c r="A33" s="52"/>
      <c r="B33" s="52"/>
      <c r="C33" s="141"/>
      <c r="D33" s="52"/>
      <c r="E33" s="52"/>
      <c r="F33" s="52"/>
      <c r="G33" s="52"/>
      <c r="H33" s="52"/>
      <c r="I33" s="52"/>
      <c r="J33" s="52"/>
      <c r="K33" s="52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48"/>
      <c r="AA33" s="143"/>
      <c r="AB33" s="143"/>
      <c r="AC33" s="144"/>
      <c r="AD33" s="142"/>
      <c r="AE33" s="142"/>
      <c r="AF33" s="48"/>
      <c r="AG33" s="48"/>
      <c r="AH33" s="48"/>
      <c r="AI33" s="48"/>
      <c r="AN33" s="88"/>
      <c r="AO33" s="88"/>
      <c r="AP33" s="88"/>
      <c r="AR33" s="48"/>
      <c r="AS33" s="48"/>
      <c r="AT33" s="145"/>
      <c r="AU33" s="22"/>
      <c r="AV33" s="32"/>
      <c r="AW33" s="22"/>
      <c r="AX33" s="22"/>
    </row>
    <row r="34" spans="1:50" s="33" customFormat="1" ht="21.6" customHeight="1" hidden="1">
      <c r="A34" s="37"/>
      <c r="B34" s="37"/>
      <c r="C34" s="37"/>
      <c r="D34" s="146"/>
      <c r="E34" s="146"/>
      <c r="F34" s="146"/>
      <c r="G34" s="146"/>
      <c r="H34" s="146"/>
      <c r="I34" s="146"/>
      <c r="J34" s="146"/>
      <c r="K34" s="146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  <c r="AR34" s="48"/>
      <c r="AS34" s="48"/>
      <c r="AT34" s="145"/>
      <c r="AU34" s="32"/>
      <c r="AV34" s="32"/>
      <c r="AW34" s="22"/>
      <c r="AX34" s="22"/>
    </row>
    <row r="35" spans="1:46" s="33" customFormat="1" ht="14.45" customHeight="1" hidden="1">
      <c r="A35" s="37"/>
      <c r="B35" s="37"/>
      <c r="C35" s="60">
        <f>COUNT(L35:AB35,S42:X42,Z42:AE42)</f>
        <v>0</v>
      </c>
      <c r="D35" s="60"/>
      <c r="G35" s="235" t="s">
        <v>128</v>
      </c>
      <c r="H35" s="236"/>
      <c r="I35" s="236"/>
      <c r="J35" s="236"/>
      <c r="K35" s="237"/>
      <c r="L35" s="148"/>
      <c r="M35" s="148"/>
      <c r="N35" s="148"/>
      <c r="O35" s="148"/>
      <c r="P35" s="148"/>
      <c r="Q35" s="148"/>
      <c r="R35" s="148"/>
      <c r="S35" s="96"/>
      <c r="T35" s="96"/>
      <c r="U35" s="148"/>
      <c r="V35" s="148"/>
      <c r="W35" s="148"/>
      <c r="X35" s="148"/>
      <c r="Y35" s="148"/>
      <c r="Z35" s="148"/>
      <c r="AA35" s="148"/>
      <c r="AB35" s="148"/>
      <c r="AC35" s="149"/>
      <c r="AD35" s="149"/>
      <c r="AE35" s="149"/>
      <c r="AF35" s="149"/>
      <c r="AG35" s="149"/>
      <c r="AH35" s="149"/>
      <c r="AI35" s="149"/>
      <c r="AJ35" s="149"/>
      <c r="AK35" s="97"/>
      <c r="AL35" s="41"/>
      <c r="AM35" s="41"/>
      <c r="AN35" s="41"/>
      <c r="AO35" s="41"/>
      <c r="AT35" s="117"/>
    </row>
    <row r="36" spans="1:46" s="33" customFormat="1" ht="14.45" customHeight="1" hidden="1">
      <c r="A36" s="37"/>
      <c r="B36" s="37"/>
      <c r="G36" s="238" t="s">
        <v>129</v>
      </c>
      <c r="H36" s="239"/>
      <c r="I36" s="239"/>
      <c r="J36" s="239"/>
      <c r="K36" s="240"/>
      <c r="L36" s="148"/>
      <c r="M36" s="148"/>
      <c r="N36" s="148"/>
      <c r="O36" s="148"/>
      <c r="P36" s="148"/>
      <c r="Q36" s="148"/>
      <c r="R36" s="148"/>
      <c r="S36" s="96"/>
      <c r="T36" s="96"/>
      <c r="U36" s="148"/>
      <c r="V36" s="148"/>
      <c r="W36" s="148"/>
      <c r="X36" s="148"/>
      <c r="Y36" s="148"/>
      <c r="Z36" s="148"/>
      <c r="AA36" s="148"/>
      <c r="AB36" s="148"/>
      <c r="AC36" s="149"/>
      <c r="AD36" s="149"/>
      <c r="AE36" s="149"/>
      <c r="AF36" s="149"/>
      <c r="AG36" s="149"/>
      <c r="AH36" s="149"/>
      <c r="AI36" s="149"/>
      <c r="AJ36" s="149"/>
      <c r="AK36" s="97"/>
      <c r="AL36" s="41"/>
      <c r="AM36" s="41"/>
      <c r="AN36" s="41"/>
      <c r="AO36" s="41"/>
      <c r="AT36" s="117"/>
    </row>
    <row r="37" spans="1:46" s="33" customFormat="1" ht="14.45" customHeight="1" hidden="1">
      <c r="A37" s="37"/>
      <c r="B37" s="37"/>
      <c r="C37" s="60"/>
      <c r="G37" s="238" t="s">
        <v>130</v>
      </c>
      <c r="H37" s="239"/>
      <c r="I37" s="239"/>
      <c r="J37" s="239"/>
      <c r="K37" s="240"/>
      <c r="L37" s="148"/>
      <c r="M37" s="148"/>
      <c r="N37" s="148"/>
      <c r="O37" s="148"/>
      <c r="P37" s="148"/>
      <c r="Q37" s="148"/>
      <c r="R37" s="148"/>
      <c r="S37" s="96"/>
      <c r="T37" s="96"/>
      <c r="U37" s="148"/>
      <c r="V37" s="148"/>
      <c r="W37" s="148"/>
      <c r="X37" s="148"/>
      <c r="Y37" s="148"/>
      <c r="Z37" s="148"/>
      <c r="AA37" s="148"/>
      <c r="AB37" s="148"/>
      <c r="AC37" s="149"/>
      <c r="AD37" s="149"/>
      <c r="AE37" s="149"/>
      <c r="AF37" s="149"/>
      <c r="AG37" s="149"/>
      <c r="AH37" s="149"/>
      <c r="AI37" s="149"/>
      <c r="AJ37" s="149"/>
      <c r="AK37" s="97"/>
      <c r="AL37" s="41"/>
      <c r="AM37" s="41"/>
      <c r="AN37" s="41"/>
      <c r="AO37" s="41"/>
      <c r="AT37" s="117"/>
    </row>
    <row r="38" spans="1:46" s="33" customFormat="1" ht="5.45" customHeight="1" hidden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6"/>
      <c r="AD38" s="6"/>
      <c r="AE38" s="6"/>
      <c r="AF38" s="6"/>
      <c r="AG38" s="6"/>
      <c r="AH38" s="6"/>
      <c r="AI38" s="6"/>
      <c r="AJ38" s="6"/>
      <c r="AK38" s="102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8" ht="15" hidden="1"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ht="5.45" customHeight="1" hidden="1"/>
    <row r="42" spans="4:31" ht="14.45" customHeight="1" hidden="1">
      <c r="D42" s="33"/>
      <c r="S42" s="150"/>
      <c r="T42" s="150"/>
      <c r="U42" s="150"/>
      <c r="V42" s="150"/>
      <c r="W42" s="150"/>
      <c r="X42" s="150"/>
      <c r="Y42" s="3"/>
      <c r="Z42" s="150"/>
      <c r="AA42" s="150"/>
      <c r="AB42" s="150"/>
      <c r="AC42" s="150"/>
      <c r="AD42" s="150"/>
      <c r="AE42" s="150"/>
    </row>
    <row r="43" spans="4:31" ht="15" hidden="1">
      <c r="D43" s="33"/>
      <c r="S43" s="105"/>
      <c r="T43" s="105"/>
      <c r="U43" s="105"/>
      <c r="V43" s="105"/>
      <c r="W43" s="105"/>
      <c r="X43" s="105"/>
      <c r="Z43" s="105"/>
      <c r="AA43" s="105"/>
      <c r="AB43" s="105"/>
      <c r="AC43" s="105"/>
      <c r="AD43" s="105"/>
      <c r="AE43" s="105"/>
    </row>
    <row r="44" spans="19:31" ht="15" hidden="1">
      <c r="S44" s="105"/>
      <c r="T44" s="105"/>
      <c r="U44" s="105"/>
      <c r="V44" s="105"/>
      <c r="W44" s="105"/>
      <c r="X44" s="105"/>
      <c r="Z44" s="105"/>
      <c r="AA44" s="105"/>
      <c r="AB44" s="105"/>
      <c r="AC44" s="105"/>
      <c r="AD44" s="105"/>
      <c r="AE44" s="105"/>
    </row>
    <row r="45" ht="4.9" customHeight="1" hidden="1"/>
    <row r="46" spans="19:31" ht="15" hidden="1">
      <c r="S46" s="105"/>
      <c r="T46" s="105"/>
      <c r="U46" s="105"/>
      <c r="V46" s="105"/>
      <c r="W46" s="105"/>
      <c r="X46" s="105"/>
      <c r="Z46" s="105"/>
      <c r="AA46" s="105"/>
      <c r="AB46" s="105"/>
      <c r="AC46" s="105"/>
      <c r="AD46" s="105"/>
      <c r="AE46" s="105"/>
    </row>
    <row r="47" spans="19:31" ht="15" hidden="1">
      <c r="S47" s="105"/>
      <c r="T47" s="105"/>
      <c r="U47" s="105"/>
      <c r="V47" s="105"/>
      <c r="W47" s="105"/>
      <c r="X47" s="105"/>
      <c r="Z47" s="105"/>
      <c r="AA47" s="105"/>
      <c r="AB47" s="105"/>
      <c r="AC47" s="105"/>
      <c r="AD47" s="105"/>
      <c r="AE47" s="105"/>
    </row>
    <row r="50" spans="12:28" ht="15">
      <c r="L50" t="s">
        <v>133</v>
      </c>
      <c r="M50" t="s">
        <v>151</v>
      </c>
      <c r="N50" t="s">
        <v>153</v>
      </c>
      <c r="O50" t="s">
        <v>131</v>
      </c>
      <c r="P50" t="s">
        <v>139</v>
      </c>
      <c r="Q50" t="s">
        <v>137</v>
      </c>
      <c r="R50" t="s">
        <v>142</v>
      </c>
      <c r="S50" t="s">
        <v>136</v>
      </c>
      <c r="T50" t="s">
        <v>161</v>
      </c>
      <c r="U50" t="s">
        <v>166</v>
      </c>
      <c r="W50" t="s">
        <v>141</v>
      </c>
      <c r="X50" t="s">
        <v>197</v>
      </c>
      <c r="Z50" t="s">
        <v>148</v>
      </c>
      <c r="AA50" t="s">
        <v>146</v>
      </c>
      <c r="AB50" t="s">
        <v>150</v>
      </c>
    </row>
    <row r="51" spans="12:28" ht="15">
      <c r="L51" t="s">
        <v>156</v>
      </c>
      <c r="M51" t="s">
        <v>134</v>
      </c>
      <c r="N51" t="s">
        <v>135</v>
      </c>
      <c r="O51" t="s">
        <v>138</v>
      </c>
      <c r="P51" t="s">
        <v>140</v>
      </c>
      <c r="Q51" t="s">
        <v>159</v>
      </c>
      <c r="R51" t="s">
        <v>158</v>
      </c>
      <c r="S51" t="s">
        <v>144</v>
      </c>
      <c r="T51" t="s">
        <v>162</v>
      </c>
      <c r="U51" t="s">
        <v>164</v>
      </c>
      <c r="W51" t="s">
        <v>145</v>
      </c>
      <c r="X51" t="s">
        <v>169</v>
      </c>
      <c r="Z51" t="s">
        <v>221</v>
      </c>
      <c r="AA51" t="s">
        <v>222</v>
      </c>
      <c r="AB51" t="s">
        <v>147</v>
      </c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C8">
      <pane ySplit="1" topLeftCell="A9" activePane="bottomLeft" state="frozen"/>
      <selection pane="topLeft" activeCell="C8" sqref="C8"/>
      <selection pane="bottomLeft" activeCell="Y8" sqref="Y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12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306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307</v>
      </c>
      <c r="U2" s="9"/>
      <c r="V2" s="9"/>
      <c r="W2" s="5"/>
      <c r="X2" s="186" t="str">
        <f>IF(T2="","",T2)</f>
        <v>5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26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1" ht="19.15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4" ht="22.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9.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29" t="s">
        <v>15</v>
      </c>
      <c r="H8" s="229"/>
      <c r="I8" s="229"/>
      <c r="J8" s="229"/>
      <c r="K8" s="229"/>
      <c r="L8" s="106" t="s">
        <v>89</v>
      </c>
      <c r="M8" s="106" t="s">
        <v>102</v>
      </c>
      <c r="N8" s="106" t="s">
        <v>97</v>
      </c>
      <c r="O8" s="106" t="s">
        <v>26</v>
      </c>
      <c r="P8" s="106" t="s">
        <v>34</v>
      </c>
      <c r="Q8" s="106" t="s">
        <v>36</v>
      </c>
      <c r="R8" s="106" t="s">
        <v>16</v>
      </c>
      <c r="S8" s="106" t="s">
        <v>27</v>
      </c>
      <c r="T8" s="106" t="s">
        <v>94</v>
      </c>
      <c r="U8" s="106" t="s">
        <v>21</v>
      </c>
      <c r="V8" s="106" t="s">
        <v>18</v>
      </c>
      <c r="W8" s="106" t="s">
        <v>24</v>
      </c>
      <c r="X8" s="106" t="s">
        <v>95</v>
      </c>
      <c r="Y8" s="106" t="s">
        <v>31</v>
      </c>
      <c r="Z8" s="106" t="s">
        <v>93</v>
      </c>
      <c r="AE8" s="86"/>
      <c r="AF8" s="86"/>
      <c r="AG8" s="86"/>
      <c r="AH8" s="22"/>
      <c r="AI8" s="22"/>
      <c r="AJ8" s="22"/>
      <c r="AK8" s="22"/>
      <c r="AL8" s="22"/>
      <c r="AM8" s="22"/>
      <c r="AN8" s="22"/>
      <c r="AP8" s="25" t="s">
        <v>172</v>
      </c>
      <c r="AT8"/>
    </row>
    <row r="9" spans="1:43" s="33" customFormat="1" ht="19.15" customHeight="1">
      <c r="A9" s="26" t="s">
        <v>42</v>
      </c>
      <c r="B9" s="26">
        <v>49</v>
      </c>
      <c r="C9" s="27">
        <f aca="true" ca="1" t="shared" si="0" ref="C9:C14">OFFSET(C9,15,0)</f>
        <v>1</v>
      </c>
      <c r="D9" s="108" t="s">
        <v>308</v>
      </c>
      <c r="E9" s="26" t="s">
        <v>4</v>
      </c>
      <c r="F9" s="26">
        <v>60</v>
      </c>
      <c r="G9" s="228" t="s">
        <v>237</v>
      </c>
      <c r="H9" s="228"/>
      <c r="I9" s="228"/>
      <c r="J9" s="228"/>
      <c r="K9" s="228"/>
      <c r="L9" s="109" t="s">
        <v>59</v>
      </c>
      <c r="M9" s="110"/>
      <c r="N9" s="110"/>
      <c r="O9" s="109" t="s">
        <v>174</v>
      </c>
      <c r="P9" s="110"/>
      <c r="Q9" s="110"/>
      <c r="R9" s="109" t="s">
        <v>174</v>
      </c>
      <c r="S9" s="110"/>
      <c r="T9" s="110"/>
      <c r="U9" s="109" t="s">
        <v>50</v>
      </c>
      <c r="V9" s="110"/>
      <c r="W9" s="110"/>
      <c r="X9" s="110"/>
      <c r="Y9" s="109" t="s">
        <v>59</v>
      </c>
      <c r="Z9" s="110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175</v>
      </c>
      <c r="AQ9" s="37">
        <f>IF(E9="M",100,IF(E9=1,100,IF(E9="","",120)))</f>
        <v>120</v>
      </c>
    </row>
    <row r="10" spans="1:42" s="37" customFormat="1" ht="21.6" customHeight="1">
      <c r="A10" s="26" t="s">
        <v>42</v>
      </c>
      <c r="B10" s="26">
        <v>85</v>
      </c>
      <c r="C10" s="27">
        <f ca="1" t="shared" si="0"/>
        <v>2</v>
      </c>
      <c r="D10" s="108" t="s">
        <v>309</v>
      </c>
      <c r="E10" s="26" t="s">
        <v>4</v>
      </c>
      <c r="F10" s="26">
        <v>60</v>
      </c>
      <c r="G10" s="228" t="s">
        <v>310</v>
      </c>
      <c r="H10" s="228"/>
      <c r="I10" s="228"/>
      <c r="J10" s="228"/>
      <c r="K10" s="228"/>
      <c r="L10" s="109" t="s">
        <v>48</v>
      </c>
      <c r="M10" s="110"/>
      <c r="N10" s="110"/>
      <c r="O10" s="110"/>
      <c r="P10" s="110"/>
      <c r="Q10" s="109" t="s">
        <v>182</v>
      </c>
      <c r="R10" s="110"/>
      <c r="S10" s="109" t="s">
        <v>50</v>
      </c>
      <c r="T10" s="110"/>
      <c r="U10" s="110"/>
      <c r="V10" s="109" t="s">
        <v>264</v>
      </c>
      <c r="W10" s="110"/>
      <c r="X10" s="110"/>
      <c r="Y10" s="110"/>
      <c r="Z10" s="109" t="s">
        <v>174</v>
      </c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178</v>
      </c>
    </row>
    <row r="11" spans="1:42" s="33" customFormat="1" ht="21.6" customHeight="1">
      <c r="A11" s="26" t="s">
        <v>42</v>
      </c>
      <c r="B11" s="26">
        <v>72</v>
      </c>
      <c r="C11" s="27">
        <f ca="1" t="shared" si="0"/>
        <v>3</v>
      </c>
      <c r="D11" s="108" t="s">
        <v>311</v>
      </c>
      <c r="E11" s="26" t="s">
        <v>4</v>
      </c>
      <c r="F11" s="26">
        <v>60</v>
      </c>
      <c r="G11" s="228" t="s">
        <v>312</v>
      </c>
      <c r="H11" s="228"/>
      <c r="I11" s="228"/>
      <c r="J11" s="228"/>
      <c r="K11" s="228"/>
      <c r="L11" s="110"/>
      <c r="M11" s="109" t="s">
        <v>182</v>
      </c>
      <c r="N11" s="110"/>
      <c r="O11" s="110"/>
      <c r="P11" s="109" t="s">
        <v>59</v>
      </c>
      <c r="Q11" s="110"/>
      <c r="R11" s="109" t="s">
        <v>59</v>
      </c>
      <c r="S11" s="110"/>
      <c r="T11" s="110"/>
      <c r="U11" s="110"/>
      <c r="V11" s="110"/>
      <c r="W11" s="109" t="s">
        <v>50</v>
      </c>
      <c r="X11" s="110"/>
      <c r="Y11" s="110"/>
      <c r="Z11" s="109" t="s">
        <v>59</v>
      </c>
      <c r="AP11" s="36" t="s">
        <v>183</v>
      </c>
    </row>
    <row r="12" spans="1:42" s="33" customFormat="1" ht="21.6" customHeight="1">
      <c r="A12" s="26" t="s">
        <v>42</v>
      </c>
      <c r="B12" s="26">
        <v>72</v>
      </c>
      <c r="C12" s="27">
        <f ca="1" t="shared" si="0"/>
        <v>4</v>
      </c>
      <c r="D12" s="108" t="s">
        <v>313</v>
      </c>
      <c r="E12" s="26" t="s">
        <v>4</v>
      </c>
      <c r="F12" s="26">
        <v>60</v>
      </c>
      <c r="G12" s="228" t="s">
        <v>213</v>
      </c>
      <c r="H12" s="228"/>
      <c r="I12" s="228"/>
      <c r="J12" s="228"/>
      <c r="K12" s="228"/>
      <c r="L12" s="110"/>
      <c r="M12" s="109" t="s">
        <v>264</v>
      </c>
      <c r="N12" s="110"/>
      <c r="O12" s="109" t="s">
        <v>59</v>
      </c>
      <c r="P12" s="110"/>
      <c r="Q12" s="110"/>
      <c r="R12" s="110"/>
      <c r="S12" s="110"/>
      <c r="T12" s="109" t="s">
        <v>59</v>
      </c>
      <c r="U12" s="110"/>
      <c r="V12" s="109" t="s">
        <v>59</v>
      </c>
      <c r="W12" s="110"/>
      <c r="X12" s="109" t="s">
        <v>59</v>
      </c>
      <c r="Y12" s="110"/>
      <c r="Z12" s="110"/>
      <c r="AP12" s="36" t="s">
        <v>188</v>
      </c>
    </row>
    <row r="13" spans="1:42" s="33" customFormat="1" ht="21.6" customHeight="1">
      <c r="A13" s="26" t="s">
        <v>42</v>
      </c>
      <c r="B13" s="26">
        <v>49</v>
      </c>
      <c r="C13" s="27">
        <f ca="1" t="shared" si="0"/>
        <v>5</v>
      </c>
      <c r="D13" s="108" t="s">
        <v>314</v>
      </c>
      <c r="E13" s="26" t="s">
        <v>4</v>
      </c>
      <c r="F13" s="26">
        <v>62</v>
      </c>
      <c r="G13" s="228" t="s">
        <v>315</v>
      </c>
      <c r="H13" s="228"/>
      <c r="I13" s="228"/>
      <c r="J13" s="228"/>
      <c r="K13" s="228"/>
      <c r="L13" s="110"/>
      <c r="M13" s="110"/>
      <c r="N13" s="109" t="s">
        <v>50</v>
      </c>
      <c r="O13" s="110"/>
      <c r="P13" s="110"/>
      <c r="Q13" s="109" t="s">
        <v>255</v>
      </c>
      <c r="R13" s="110"/>
      <c r="S13" s="110"/>
      <c r="T13" s="109" t="s">
        <v>48</v>
      </c>
      <c r="U13" s="110"/>
      <c r="V13" s="110"/>
      <c r="W13" s="109" t="s">
        <v>59</v>
      </c>
      <c r="X13" s="110"/>
      <c r="Y13" s="109" t="s">
        <v>50</v>
      </c>
      <c r="Z13" s="110"/>
      <c r="AP13" s="36" t="s">
        <v>191</v>
      </c>
    </row>
    <row r="14" spans="1:42" s="33" customFormat="1" ht="21.6" customHeight="1">
      <c r="A14" s="26" t="s">
        <v>82</v>
      </c>
      <c r="B14" s="26">
        <v>37</v>
      </c>
      <c r="C14" s="27">
        <f ca="1" t="shared" si="0"/>
        <v>6</v>
      </c>
      <c r="D14" s="108" t="s">
        <v>316</v>
      </c>
      <c r="E14" s="26" t="s">
        <v>4</v>
      </c>
      <c r="F14" s="26">
        <v>65</v>
      </c>
      <c r="G14" s="228" t="s">
        <v>299</v>
      </c>
      <c r="H14" s="228"/>
      <c r="I14" s="228"/>
      <c r="J14" s="228"/>
      <c r="K14" s="228"/>
      <c r="L14" s="110"/>
      <c r="M14" s="110"/>
      <c r="N14" s="109" t="s">
        <v>59</v>
      </c>
      <c r="O14" s="110"/>
      <c r="P14" s="109" t="s">
        <v>50</v>
      </c>
      <c r="Q14" s="110"/>
      <c r="R14" s="110"/>
      <c r="S14" s="109" t="s">
        <v>59</v>
      </c>
      <c r="T14" s="110"/>
      <c r="U14" s="109" t="s">
        <v>59</v>
      </c>
      <c r="V14" s="110"/>
      <c r="W14" s="110"/>
      <c r="X14" s="109" t="s">
        <v>50</v>
      </c>
      <c r="Y14" s="110"/>
      <c r="Z14" s="110"/>
      <c r="AP14" s="36" t="s">
        <v>195</v>
      </c>
    </row>
    <row r="15" spans="1:42" s="33" customFormat="1" ht="21.6" customHeight="1" hidden="1">
      <c r="A15" s="52"/>
      <c r="B15" s="52"/>
      <c r="C15" s="47"/>
      <c r="D15" s="50"/>
      <c r="E15" s="52"/>
      <c r="F15" s="52"/>
      <c r="G15" s="112"/>
      <c r="H15" s="112"/>
      <c r="I15" s="112"/>
      <c r="J15" s="112"/>
      <c r="K15" s="112"/>
      <c r="L15" s="113"/>
      <c r="M15" s="113"/>
      <c r="N15" s="114"/>
      <c r="O15" s="113"/>
      <c r="P15" s="113"/>
      <c r="Q15" s="113"/>
      <c r="R15" s="114"/>
      <c r="S15" s="113"/>
      <c r="T15" s="113"/>
      <c r="U15" s="114"/>
      <c r="V15" s="113"/>
      <c r="W15" s="113"/>
      <c r="X15" s="113"/>
      <c r="Y15" s="114"/>
      <c r="Z15" s="113"/>
      <c r="AA15" s="113"/>
      <c r="AB15" s="114"/>
      <c r="AP15" s="36"/>
    </row>
    <row r="16" spans="1:42" s="33" customFormat="1" ht="21.6" customHeight="1" hidden="1">
      <c r="A16" s="52"/>
      <c r="B16" s="52"/>
      <c r="C16" s="47"/>
      <c r="D16" s="50"/>
      <c r="E16" s="52"/>
      <c r="F16" s="52"/>
      <c r="G16" s="115"/>
      <c r="H16" s="115"/>
      <c r="I16" s="115"/>
      <c r="J16" s="115"/>
      <c r="K16" s="115"/>
      <c r="L16" s="113"/>
      <c r="M16" s="113"/>
      <c r="N16" s="113"/>
      <c r="O16" s="114"/>
      <c r="P16" s="113"/>
      <c r="Q16" s="113"/>
      <c r="R16" s="114"/>
      <c r="S16" s="113"/>
      <c r="T16" s="113"/>
      <c r="U16" s="113"/>
      <c r="V16" s="113"/>
      <c r="W16" s="113"/>
      <c r="X16" s="114"/>
      <c r="Y16" s="113"/>
      <c r="Z16" s="114"/>
      <c r="AA16" s="113"/>
      <c r="AB16" s="113"/>
      <c r="AP16" s="36"/>
    </row>
    <row r="17" spans="1:50" s="33" customFormat="1" ht="21.6" customHeight="1" hidden="1">
      <c r="A17" s="52"/>
      <c r="B17" s="52"/>
      <c r="C17" s="47"/>
      <c r="D17" s="49"/>
      <c r="E17" s="49"/>
      <c r="F17" s="49"/>
      <c r="G17" s="49"/>
      <c r="H17" s="49"/>
      <c r="I17" s="49"/>
      <c r="J17" s="49"/>
      <c r="K17" s="49"/>
      <c r="L17" s="40"/>
      <c r="M17" s="40"/>
      <c r="N17" s="40"/>
      <c r="O17" s="43"/>
      <c r="P17" s="40"/>
      <c r="Q17" s="40"/>
      <c r="R17" s="40"/>
      <c r="S17" s="40"/>
      <c r="T17" s="40"/>
      <c r="U17" s="43"/>
      <c r="V17" s="40"/>
      <c r="W17" s="40"/>
      <c r="X17" s="43"/>
      <c r="Y17" s="40"/>
      <c r="Z17" s="116"/>
      <c r="AA17" s="116"/>
      <c r="AB17" s="116"/>
      <c r="AC17" s="116"/>
      <c r="AD17" s="116"/>
      <c r="AO17" s="32"/>
      <c r="AP17" s="32"/>
      <c r="AT17" s="117"/>
      <c r="AU17" s="41"/>
      <c r="AV17" s="41"/>
      <c r="AW17" s="41"/>
      <c r="AX17" s="41"/>
    </row>
    <row r="18" spans="1:50" s="33" customFormat="1" ht="21.6" customHeight="1" hidden="1">
      <c r="A18" s="52"/>
      <c r="B18" s="52"/>
      <c r="C18" s="47"/>
      <c r="D18" s="49"/>
      <c r="E18" s="49"/>
      <c r="F18" s="49"/>
      <c r="G18" s="49"/>
      <c r="H18" s="49"/>
      <c r="I18" s="49"/>
      <c r="J18" s="49"/>
      <c r="K18" s="49"/>
      <c r="L18" s="40"/>
      <c r="M18" s="40"/>
      <c r="N18" s="40"/>
      <c r="O18" s="43"/>
      <c r="P18" s="40"/>
      <c r="Q18" s="40"/>
      <c r="R18" s="40"/>
      <c r="S18" s="40"/>
      <c r="T18" s="40"/>
      <c r="U18" s="43"/>
      <c r="V18" s="40"/>
      <c r="W18" s="40"/>
      <c r="X18" s="43"/>
      <c r="Y18" s="40"/>
      <c r="Z18" s="118"/>
      <c r="AA18" s="118"/>
      <c r="AB18" s="118"/>
      <c r="AC18" s="118"/>
      <c r="AD18" s="118"/>
      <c r="AO18" s="32"/>
      <c r="AP18" s="32"/>
      <c r="AT18" s="117"/>
      <c r="AU18" s="41"/>
      <c r="AV18" s="41"/>
      <c r="AW18" s="41"/>
      <c r="AX18" s="41"/>
    </row>
    <row r="19" spans="1:50" s="33" customFormat="1" ht="21.6" customHeight="1" thickBot="1">
      <c r="A19" s="52"/>
      <c r="B19" s="52"/>
      <c r="C19" s="47"/>
      <c r="Q19" s="40"/>
      <c r="R19" s="40"/>
      <c r="S19" s="200" t="s">
        <v>87</v>
      </c>
      <c r="T19" s="200"/>
      <c r="U19" s="200"/>
      <c r="V19" s="200"/>
      <c r="W19" s="200"/>
      <c r="X19" s="200"/>
      <c r="Y19" s="40"/>
      <c r="Z19" s="119" t="s">
        <v>87</v>
      </c>
      <c r="AA19" s="120"/>
      <c r="AB19" s="120"/>
      <c r="AC19" s="120"/>
      <c r="AD19" s="120"/>
      <c r="AE19" s="12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17"/>
      <c r="AU19" s="41"/>
      <c r="AV19" s="45"/>
      <c r="AW19" s="45"/>
      <c r="AX19" s="45"/>
    </row>
    <row r="20" spans="1:48" s="33" customFormat="1" ht="21.6" customHeight="1" thickBot="1">
      <c r="A20" s="52"/>
      <c r="B20" s="121"/>
      <c r="C20" s="121"/>
      <c r="D20" s="121"/>
      <c r="E20" s="121"/>
      <c r="F20" s="121"/>
      <c r="G20" s="122"/>
      <c r="H20" s="122"/>
      <c r="I20" s="122"/>
      <c r="J20" s="122"/>
      <c r="K20" s="86"/>
      <c r="L20" s="86"/>
      <c r="M20" s="86"/>
      <c r="N20" s="86"/>
      <c r="Q20" s="40"/>
      <c r="R20" s="40"/>
      <c r="S20" s="230" t="s">
        <v>99</v>
      </c>
      <c r="T20" s="231"/>
      <c r="U20" s="231"/>
      <c r="V20" s="231"/>
      <c r="W20" s="231"/>
      <c r="X20" s="232"/>
      <c r="Y20" s="40"/>
      <c r="Z20" s="119" t="s">
        <v>99</v>
      </c>
      <c r="AA20" s="119"/>
      <c r="AB20" s="119"/>
      <c r="AC20" s="119"/>
      <c r="AD20" s="119"/>
      <c r="AE20" s="119"/>
      <c r="AH20" s="41"/>
      <c r="AI20" s="54"/>
      <c r="AJ20" s="54"/>
      <c r="AK20" s="54"/>
      <c r="AL20" s="54"/>
      <c r="AM20" s="41"/>
      <c r="AN20" s="41"/>
      <c r="AQ20" s="32"/>
      <c r="AR20" s="32"/>
      <c r="AS20" s="32"/>
      <c r="AT20" s="123"/>
      <c r="AU20" s="45"/>
      <c r="AV20" s="45"/>
    </row>
    <row r="21" spans="1:47" s="33" customFormat="1" ht="21.6" customHeight="1" thickBot="1">
      <c r="A21" s="52"/>
      <c r="B21" s="52"/>
      <c r="S21" s="124" t="str">
        <f aca="true" t="shared" si="1" ref="S21:X21">IF(Z21="","",Z21)</f>
        <v/>
      </c>
      <c r="T21" s="125" t="str">
        <f t="shared" si="1"/>
        <v/>
      </c>
      <c r="U21" s="125" t="str">
        <f t="shared" si="1"/>
        <v/>
      </c>
      <c r="V21" s="125" t="str">
        <f t="shared" si="1"/>
        <v/>
      </c>
      <c r="W21" s="125" t="str">
        <f t="shared" si="1"/>
        <v/>
      </c>
      <c r="X21" s="126" t="str">
        <f t="shared" si="1"/>
        <v/>
      </c>
      <c r="Y21" s="86"/>
      <c r="Z21" s="127"/>
      <c r="AA21" s="127"/>
      <c r="AB21" s="127"/>
      <c r="AC21" s="127"/>
      <c r="AD21" s="127"/>
      <c r="AE21" s="127"/>
      <c r="AH21" s="22"/>
      <c r="AI21" s="22"/>
      <c r="AJ21" s="22"/>
      <c r="AK21" s="22"/>
      <c r="AL21" s="48"/>
      <c r="AM21" s="48"/>
      <c r="AN21" s="48"/>
      <c r="AP21" s="59"/>
      <c r="AU21" s="41"/>
    </row>
    <row r="22" spans="1:4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4" t="s">
        <v>112</v>
      </c>
      <c r="T22" s="215"/>
      <c r="U22" s="215"/>
      <c r="V22" s="215"/>
      <c r="W22" s="215"/>
      <c r="X22" s="216"/>
      <c r="Z22" s="119" t="s">
        <v>112</v>
      </c>
      <c r="AA22" s="120"/>
      <c r="AB22" s="120"/>
      <c r="AC22" s="120"/>
      <c r="AD22" s="120"/>
      <c r="AE22" s="120"/>
      <c r="AH22" s="63"/>
      <c r="AI22" s="63"/>
      <c r="AJ22" s="63"/>
      <c r="AK22" s="63"/>
      <c r="AL22" s="63"/>
      <c r="AM22" s="63"/>
      <c r="AN22" s="63"/>
    </row>
    <row r="23" spans="1:41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128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129" t="str">
        <f aca="true" t="shared" si="2" ref="S23:X29">IF(Z23="","",Z23)</f>
        <v/>
      </c>
      <c r="T23" s="130" t="str">
        <f t="shared" si="2"/>
        <v/>
      </c>
      <c r="U23" s="130" t="str">
        <f t="shared" si="2"/>
        <v/>
      </c>
      <c r="V23" s="130" t="str">
        <f t="shared" si="2"/>
        <v/>
      </c>
      <c r="W23" s="130" t="str">
        <f t="shared" si="2"/>
        <v/>
      </c>
      <c r="X23" s="131" t="str">
        <f t="shared" si="2"/>
        <v/>
      </c>
      <c r="Z23" s="132"/>
      <c r="AA23" s="132"/>
      <c r="AB23" s="132"/>
      <c r="AC23" s="132"/>
      <c r="AD23" s="132"/>
      <c r="AE23" s="132"/>
      <c r="AH23" s="22"/>
      <c r="AI23" s="22"/>
      <c r="AJ23" s="22"/>
      <c r="AK23" s="22"/>
      <c r="AL23" s="48"/>
      <c r="AM23" s="48"/>
      <c r="AN23" s="48"/>
      <c r="AO23" s="75"/>
    </row>
    <row r="24" spans="1:43" s="33" customFormat="1" ht="24" customHeight="1">
      <c r="A24" s="76" t="str">
        <f ca="1">OFFSET(A24,-15,0)</f>
        <v>PDL</v>
      </c>
      <c r="B24" s="77">
        <f ca="1">OFFSET(B24,-15,0)</f>
        <v>49</v>
      </c>
      <c r="C24" s="17">
        <v>1</v>
      </c>
      <c r="D24" s="108" t="str">
        <f ca="1">OFFSET(D24,-15,0)</f>
        <v>BRUNIN Camille</v>
      </c>
      <c r="E24" s="26" t="str">
        <f ca="1">OFFSET(E24,-15,0)</f>
        <v>2</v>
      </c>
      <c r="F24" s="26">
        <v>37</v>
      </c>
      <c r="G24" s="79">
        <v>0</v>
      </c>
      <c r="H24" s="79">
        <v>10</v>
      </c>
      <c r="I24" s="79">
        <v>10</v>
      </c>
      <c r="J24" s="79">
        <v>10</v>
      </c>
      <c r="K24" s="133">
        <v>0</v>
      </c>
      <c r="L24" s="81" t="s">
        <v>123</v>
      </c>
      <c r="M24" s="217">
        <f aca="true" t="shared" si="3" ref="M24:M29">SUM(G24:K24)</f>
        <v>30</v>
      </c>
      <c r="N24" s="218"/>
      <c r="O24" s="82"/>
      <c r="P24" s="221">
        <f aca="true" ca="1" t="shared" si="4" ref="P24:P29">SUM(OFFSET(P24,0,-10),OFFSET(P24,0,-3))</f>
        <v>67</v>
      </c>
      <c r="Q24" s="220"/>
      <c r="R24" s="45"/>
      <c r="S24" s="134" t="str">
        <f t="shared" si="2"/>
        <v/>
      </c>
      <c r="T24" s="135" t="str">
        <f t="shared" si="2"/>
        <v/>
      </c>
      <c r="U24" s="135" t="str">
        <f t="shared" si="2"/>
        <v/>
      </c>
      <c r="V24" s="135" t="str">
        <f t="shared" si="2"/>
        <v/>
      </c>
      <c r="W24" s="135" t="str">
        <f t="shared" si="2"/>
        <v/>
      </c>
      <c r="X24" s="136" t="str">
        <f t="shared" si="2"/>
        <v/>
      </c>
      <c r="Z24" s="137"/>
      <c r="AA24" s="137"/>
      <c r="AB24" s="137"/>
      <c r="AC24" s="137"/>
      <c r="AD24" s="137"/>
      <c r="AE24" s="137"/>
      <c r="AH24" s="32"/>
      <c r="AI24" s="32"/>
      <c r="AJ24" s="32"/>
      <c r="AK24" s="32"/>
      <c r="AL24" s="48"/>
      <c r="AM24" s="48"/>
      <c r="AN24" s="48"/>
      <c r="AO24" s="52"/>
      <c r="AQ24" s="33">
        <f aca="true" t="shared" si="5" ref="AQ24:AQ29">COUNT(G24:K24)</f>
        <v>5</v>
      </c>
    </row>
    <row r="25" spans="1:43" s="33" customFormat="1" ht="21.6" customHeight="1">
      <c r="A25" s="76" t="str">
        <f aca="true" ca="1" t="shared" si="6" ref="A25:B29">OFFSET(A25,-15,0)</f>
        <v>PDL</v>
      </c>
      <c r="B25" s="77">
        <f ca="1" t="shared" si="6"/>
        <v>85</v>
      </c>
      <c r="C25" s="17">
        <v>2</v>
      </c>
      <c r="D25" s="108" t="str">
        <f aca="true" ca="1" t="shared" si="7" ref="D25:E29">OFFSET(D25,-15,0)</f>
        <v>CARTHONNET Nicolas</v>
      </c>
      <c r="E25" s="26" t="str">
        <f ca="1" t="shared" si="7"/>
        <v>2</v>
      </c>
      <c r="F25" s="26">
        <v>0</v>
      </c>
      <c r="G25" s="79">
        <v>10</v>
      </c>
      <c r="H25" s="79">
        <v>0</v>
      </c>
      <c r="I25" s="79">
        <v>10</v>
      </c>
      <c r="J25" s="79">
        <v>7</v>
      </c>
      <c r="K25" s="133">
        <v>10</v>
      </c>
      <c r="L25" s="81" t="s">
        <v>123</v>
      </c>
      <c r="M25" s="217">
        <f t="shared" si="3"/>
        <v>37</v>
      </c>
      <c r="N25" s="218"/>
      <c r="O25" s="82"/>
      <c r="P25" s="221">
        <f ca="1" t="shared" si="4"/>
        <v>37</v>
      </c>
      <c r="Q25" s="220"/>
      <c r="R25" s="45"/>
      <c r="S25" s="134" t="str">
        <f t="shared" si="2"/>
        <v/>
      </c>
      <c r="T25" s="135" t="str">
        <f t="shared" si="2"/>
        <v/>
      </c>
      <c r="U25" s="135" t="str">
        <f t="shared" si="2"/>
        <v/>
      </c>
      <c r="V25" s="135" t="str">
        <f t="shared" si="2"/>
        <v/>
      </c>
      <c r="W25" s="135" t="str">
        <f t="shared" si="2"/>
        <v/>
      </c>
      <c r="X25" s="136" t="str">
        <f t="shared" si="2"/>
        <v/>
      </c>
      <c r="Z25" s="137"/>
      <c r="AA25" s="137"/>
      <c r="AB25" s="137"/>
      <c r="AC25" s="137"/>
      <c r="AD25" s="137"/>
      <c r="AE25" s="137"/>
      <c r="AH25" s="32"/>
      <c r="AI25" s="32"/>
      <c r="AJ25" s="32"/>
      <c r="AK25" s="32"/>
      <c r="AL25" s="48"/>
      <c r="AM25" s="48"/>
      <c r="AN25" s="48"/>
      <c r="AO25" s="52"/>
      <c r="AQ25" s="33">
        <f t="shared" si="5"/>
        <v>5</v>
      </c>
    </row>
    <row r="26" spans="1:50" s="33" customFormat="1" ht="21.6" customHeight="1">
      <c r="A26" s="76" t="str">
        <f ca="1" t="shared" si="6"/>
        <v>PDL</v>
      </c>
      <c r="B26" s="77">
        <f ca="1" t="shared" si="6"/>
        <v>72</v>
      </c>
      <c r="C26" s="17">
        <v>3</v>
      </c>
      <c r="D26" s="108" t="str">
        <f ca="1" t="shared" si="7"/>
        <v>LEHOUX Nathan</v>
      </c>
      <c r="E26" s="26" t="str">
        <f ca="1" t="shared" si="7"/>
        <v>2</v>
      </c>
      <c r="F26" s="26">
        <v>100</v>
      </c>
      <c r="G26" s="79">
        <v>0</v>
      </c>
      <c r="H26" s="79">
        <v>0</v>
      </c>
      <c r="I26" s="79">
        <v>0</v>
      </c>
      <c r="J26" s="79">
        <v>10</v>
      </c>
      <c r="K26" s="133">
        <v>0</v>
      </c>
      <c r="L26" s="81" t="s">
        <v>123</v>
      </c>
      <c r="M26" s="217">
        <f t="shared" si="3"/>
        <v>10</v>
      </c>
      <c r="N26" s="218"/>
      <c r="O26" s="82"/>
      <c r="P26" s="221">
        <f ca="1" t="shared" si="4"/>
        <v>110</v>
      </c>
      <c r="Q26" s="220"/>
      <c r="R26" s="45"/>
      <c r="S26" s="134" t="str">
        <f t="shared" si="2"/>
        <v/>
      </c>
      <c r="T26" s="135" t="str">
        <f t="shared" si="2"/>
        <v/>
      </c>
      <c r="U26" s="135" t="str">
        <f t="shared" si="2"/>
        <v/>
      </c>
      <c r="V26" s="135" t="str">
        <f t="shared" si="2"/>
        <v/>
      </c>
      <c r="W26" s="135" t="str">
        <f t="shared" si="2"/>
        <v/>
      </c>
      <c r="X26" s="136" t="str">
        <f t="shared" si="2"/>
        <v/>
      </c>
      <c r="Z26" s="137"/>
      <c r="AA26" s="137"/>
      <c r="AB26" s="137"/>
      <c r="AC26" s="137"/>
      <c r="AD26" s="137"/>
      <c r="AE26" s="137"/>
      <c r="AH26" s="32"/>
      <c r="AI26" s="32"/>
      <c r="AJ26" s="32"/>
      <c r="AK26" s="32"/>
      <c r="AL26" s="48"/>
      <c r="AM26" s="48"/>
      <c r="AN26" s="48"/>
      <c r="AO26" s="52"/>
      <c r="AQ26" s="33">
        <f t="shared" si="5"/>
        <v>5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ca="1" t="shared" si="6"/>
        <v>PDL</v>
      </c>
      <c r="B27" s="77">
        <f ca="1" t="shared" si="6"/>
        <v>72</v>
      </c>
      <c r="C27" s="17">
        <v>4</v>
      </c>
      <c r="D27" s="108" t="str">
        <f ca="1" t="shared" si="7"/>
        <v>THIBAUDEAU Benoit</v>
      </c>
      <c r="E27" s="26" t="str">
        <f ca="1" t="shared" si="7"/>
        <v>2</v>
      </c>
      <c r="F27" s="26">
        <v>27</v>
      </c>
      <c r="G27" s="79">
        <v>7</v>
      </c>
      <c r="H27" s="79">
        <v>0</v>
      </c>
      <c r="I27" s="79">
        <v>0</v>
      </c>
      <c r="J27" s="79">
        <v>0</v>
      </c>
      <c r="K27" s="133">
        <v>0</v>
      </c>
      <c r="L27" s="81" t="s">
        <v>123</v>
      </c>
      <c r="M27" s="217">
        <f t="shared" si="3"/>
        <v>7</v>
      </c>
      <c r="N27" s="218"/>
      <c r="O27" s="82"/>
      <c r="P27" s="221">
        <f ca="1" t="shared" si="4"/>
        <v>34</v>
      </c>
      <c r="Q27" s="220"/>
      <c r="R27" s="45"/>
      <c r="S27" s="134" t="str">
        <f t="shared" si="2"/>
        <v/>
      </c>
      <c r="T27" s="135" t="str">
        <f t="shared" si="2"/>
        <v/>
      </c>
      <c r="U27" s="135" t="str">
        <f t="shared" si="2"/>
        <v/>
      </c>
      <c r="V27" s="135" t="str">
        <f t="shared" si="2"/>
        <v/>
      </c>
      <c r="W27" s="135" t="str">
        <f t="shared" si="2"/>
        <v/>
      </c>
      <c r="X27" s="136" t="str">
        <f t="shared" si="2"/>
        <v/>
      </c>
      <c r="Z27" s="137"/>
      <c r="AA27" s="137"/>
      <c r="AB27" s="137"/>
      <c r="AC27" s="137"/>
      <c r="AD27" s="137"/>
      <c r="AE27" s="137"/>
      <c r="AH27" s="32"/>
      <c r="AI27" s="32"/>
      <c r="AJ27" s="32"/>
      <c r="AK27" s="32"/>
      <c r="AL27" s="48"/>
      <c r="AM27" s="48"/>
      <c r="AN27" s="48"/>
      <c r="AO27" s="52"/>
      <c r="AQ27" s="33">
        <f t="shared" si="5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ca="1" t="shared" si="6"/>
        <v>PDL</v>
      </c>
      <c r="B28" s="77">
        <f ca="1" t="shared" si="6"/>
        <v>49</v>
      </c>
      <c r="C28" s="17">
        <v>5</v>
      </c>
      <c r="D28" s="108" t="str">
        <f ca="1" t="shared" si="7"/>
        <v>GUEDON Remi</v>
      </c>
      <c r="E28" s="26" t="str">
        <f ca="1" t="shared" si="7"/>
        <v>2</v>
      </c>
      <c r="F28" s="26">
        <v>0</v>
      </c>
      <c r="G28" s="79">
        <v>10</v>
      </c>
      <c r="H28" s="79">
        <v>10</v>
      </c>
      <c r="I28" s="79">
        <v>10</v>
      </c>
      <c r="J28" s="79">
        <v>0</v>
      </c>
      <c r="K28" s="133">
        <v>10</v>
      </c>
      <c r="L28" s="81" t="s">
        <v>123</v>
      </c>
      <c r="M28" s="217">
        <f t="shared" si="3"/>
        <v>40</v>
      </c>
      <c r="N28" s="218"/>
      <c r="O28" s="82"/>
      <c r="P28" s="221">
        <f ca="1" t="shared" si="4"/>
        <v>40</v>
      </c>
      <c r="Q28" s="220"/>
      <c r="R28" s="45"/>
      <c r="S28" s="134" t="str">
        <f t="shared" si="2"/>
        <v/>
      </c>
      <c r="T28" s="135" t="str">
        <f t="shared" si="2"/>
        <v/>
      </c>
      <c r="U28" s="135" t="str">
        <f t="shared" si="2"/>
        <v/>
      </c>
      <c r="V28" s="135" t="str">
        <f t="shared" si="2"/>
        <v/>
      </c>
      <c r="W28" s="135" t="str">
        <f t="shared" si="2"/>
        <v/>
      </c>
      <c r="X28" s="136" t="str">
        <f t="shared" si="2"/>
        <v/>
      </c>
      <c r="Z28" s="137"/>
      <c r="AA28" s="137"/>
      <c r="AB28" s="137"/>
      <c r="AC28" s="137"/>
      <c r="AD28" s="137"/>
      <c r="AE28" s="137"/>
      <c r="AH28" s="32"/>
      <c r="AI28" s="32"/>
      <c r="AJ28" s="32"/>
      <c r="AK28" s="32"/>
      <c r="AL28" s="48"/>
      <c r="AM28" s="48"/>
      <c r="AN28" s="48"/>
      <c r="AO28" s="52"/>
      <c r="AQ28" s="33">
        <f t="shared" si="5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 thickBot="1">
      <c r="A29" s="89" t="str">
        <f ca="1" t="shared" si="6"/>
        <v>TBO</v>
      </c>
      <c r="B29" s="90">
        <f ca="1" t="shared" si="6"/>
        <v>37</v>
      </c>
      <c r="C29" s="17">
        <v>6</v>
      </c>
      <c r="D29" s="108" t="str">
        <f ca="1" t="shared" si="7"/>
        <v>ROCHEREAU Romain</v>
      </c>
      <c r="E29" s="26" t="str">
        <f ca="1" t="shared" si="7"/>
        <v>2</v>
      </c>
      <c r="F29" s="26">
        <v>50</v>
      </c>
      <c r="G29" s="79">
        <v>0</v>
      </c>
      <c r="H29" s="79">
        <v>10</v>
      </c>
      <c r="I29" s="79">
        <v>0</v>
      </c>
      <c r="J29" s="79">
        <v>0</v>
      </c>
      <c r="K29" s="133">
        <v>10</v>
      </c>
      <c r="L29" s="81" t="s">
        <v>123</v>
      </c>
      <c r="M29" s="217">
        <f t="shared" si="3"/>
        <v>20</v>
      </c>
      <c r="N29" s="218"/>
      <c r="O29" s="82"/>
      <c r="P29" s="221">
        <f ca="1" t="shared" si="4"/>
        <v>70</v>
      </c>
      <c r="Q29" s="220"/>
      <c r="R29" s="45"/>
      <c r="S29" s="138" t="str">
        <f t="shared" si="2"/>
        <v/>
      </c>
      <c r="T29" s="139" t="str">
        <f t="shared" si="2"/>
        <v/>
      </c>
      <c r="U29" s="139" t="str">
        <f t="shared" si="2"/>
        <v/>
      </c>
      <c r="V29" s="139" t="str">
        <f t="shared" si="2"/>
        <v/>
      </c>
      <c r="W29" s="139" t="str">
        <f t="shared" si="2"/>
        <v/>
      </c>
      <c r="X29" s="140" t="str">
        <f t="shared" si="2"/>
        <v/>
      </c>
      <c r="Z29" s="137"/>
      <c r="AA29" s="137"/>
      <c r="AB29" s="137"/>
      <c r="AC29" s="137"/>
      <c r="AD29" s="137"/>
      <c r="AE29" s="137"/>
      <c r="AH29" s="32"/>
      <c r="AI29" s="32"/>
      <c r="AJ29" s="32"/>
      <c r="AK29" s="32"/>
      <c r="AL29" s="48"/>
      <c r="AM29" s="48"/>
      <c r="AN29" s="48"/>
      <c r="AO29" s="52"/>
      <c r="AQ29" s="33">
        <f t="shared" si="5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>
      <c r="A30" s="52"/>
      <c r="B30" s="52"/>
      <c r="C30" s="234" t="s">
        <v>126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 t="s">
        <v>127</v>
      </c>
      <c r="N30" s="234"/>
      <c r="O30" s="234"/>
      <c r="P30" s="234"/>
      <c r="Q30" s="234"/>
      <c r="R30" s="45"/>
      <c r="AH30" s="32"/>
      <c r="AI30" s="32"/>
      <c r="AJ30" s="32"/>
      <c r="AK30" s="32"/>
      <c r="AL30" s="48"/>
      <c r="AM30" s="48"/>
      <c r="AN30" s="48"/>
      <c r="AO30" s="52"/>
      <c r="AR30" s="22"/>
      <c r="AT30" s="22"/>
      <c r="AU30" s="22"/>
      <c r="AV30" s="48"/>
      <c r="AW30" s="48"/>
      <c r="AX30" s="48"/>
    </row>
    <row r="31" spans="1:50" s="33" customFormat="1" ht="21.6" customHeight="1">
      <c r="A31" s="52"/>
      <c r="B31" s="52"/>
      <c r="C31" s="141"/>
      <c r="R31" s="142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1"/>
      <c r="R32" s="87"/>
      <c r="S32" s="87"/>
      <c r="T32" s="87"/>
      <c r="U32" s="87"/>
      <c r="V32" s="87"/>
      <c r="W32" s="87"/>
      <c r="X32" s="87"/>
      <c r="Y32" s="87"/>
      <c r="Z32" s="48"/>
      <c r="AA32" s="143"/>
      <c r="AB32" s="143"/>
      <c r="AC32" s="144"/>
      <c r="AD32" s="142"/>
      <c r="AE32" s="142"/>
      <c r="AF32" s="48"/>
      <c r="AG32" s="48"/>
      <c r="AH32" s="48"/>
      <c r="AI32" s="48"/>
      <c r="AN32" s="88"/>
      <c r="AO32" s="88"/>
      <c r="AP32" s="88"/>
      <c r="AR32" s="48"/>
      <c r="AS32" s="48"/>
      <c r="AT32" s="145"/>
      <c r="AU32" s="22"/>
      <c r="AV32" s="22"/>
      <c r="AW32" s="22"/>
      <c r="AX32" s="22"/>
    </row>
    <row r="33" spans="1:50" s="33" customFormat="1" ht="21.6" customHeight="1">
      <c r="A33" s="52"/>
      <c r="B33" s="52"/>
      <c r="C33" s="141"/>
      <c r="D33" s="52"/>
      <c r="E33" s="52"/>
      <c r="F33" s="52"/>
      <c r="G33" s="52"/>
      <c r="H33" s="52"/>
      <c r="I33" s="52"/>
      <c r="J33" s="52"/>
      <c r="K33" s="52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48"/>
      <c r="AA33" s="143"/>
      <c r="AB33" s="143"/>
      <c r="AC33" s="144"/>
      <c r="AD33" s="142"/>
      <c r="AE33" s="142"/>
      <c r="AF33" s="48"/>
      <c r="AG33" s="48"/>
      <c r="AH33" s="48"/>
      <c r="AI33" s="48"/>
      <c r="AN33" s="88"/>
      <c r="AO33" s="88"/>
      <c r="AP33" s="88"/>
      <c r="AR33" s="48"/>
      <c r="AS33" s="48"/>
      <c r="AT33" s="145"/>
      <c r="AU33" s="22"/>
      <c r="AV33" s="32"/>
      <c r="AW33" s="22"/>
      <c r="AX33" s="22"/>
    </row>
    <row r="34" spans="1:50" s="33" customFormat="1" ht="21.6" customHeight="1" hidden="1">
      <c r="A34" s="37"/>
      <c r="B34" s="37"/>
      <c r="C34" s="37"/>
      <c r="D34" s="146"/>
      <c r="E34" s="146"/>
      <c r="F34" s="146"/>
      <c r="G34" s="146"/>
      <c r="H34" s="146"/>
      <c r="I34" s="146"/>
      <c r="J34" s="146"/>
      <c r="K34" s="146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  <c r="AR34" s="48"/>
      <c r="AS34" s="48"/>
      <c r="AT34" s="145"/>
      <c r="AU34" s="32"/>
      <c r="AV34" s="32"/>
      <c r="AW34" s="22"/>
      <c r="AX34" s="22"/>
    </row>
    <row r="35" spans="1:46" s="33" customFormat="1" ht="14.45" customHeight="1" hidden="1">
      <c r="A35" s="37"/>
      <c r="B35" s="37"/>
      <c r="C35" s="60">
        <f>COUNT(L35:Z35,Z42:AE42)</f>
        <v>0</v>
      </c>
      <c r="D35" s="60"/>
      <c r="G35" s="235" t="s">
        <v>128</v>
      </c>
      <c r="H35" s="236"/>
      <c r="I35" s="236"/>
      <c r="J35" s="236"/>
      <c r="K35" s="237"/>
      <c r="L35" s="148"/>
      <c r="M35" s="148"/>
      <c r="N35" s="148"/>
      <c r="O35" s="148"/>
      <c r="P35" s="148"/>
      <c r="Q35" s="148"/>
      <c r="R35" s="148"/>
      <c r="S35" s="96"/>
      <c r="T35" s="96"/>
      <c r="U35" s="148"/>
      <c r="V35" s="148"/>
      <c r="W35" s="148"/>
      <c r="X35" s="148"/>
      <c r="Y35" s="148"/>
      <c r="Z35" s="148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97"/>
      <c r="AL35" s="41"/>
      <c r="AM35" s="41"/>
      <c r="AN35" s="41"/>
      <c r="AO35" s="41"/>
      <c r="AT35" s="117"/>
    </row>
    <row r="36" spans="1:46" s="33" customFormat="1" ht="14.45" customHeight="1" hidden="1">
      <c r="A36" s="37"/>
      <c r="B36" s="37"/>
      <c r="G36" s="238" t="s">
        <v>129</v>
      </c>
      <c r="H36" s="239"/>
      <c r="I36" s="239"/>
      <c r="J36" s="239"/>
      <c r="K36" s="240"/>
      <c r="L36" s="148"/>
      <c r="M36" s="148"/>
      <c r="N36" s="148"/>
      <c r="O36" s="148"/>
      <c r="P36" s="148"/>
      <c r="Q36" s="148"/>
      <c r="R36" s="148"/>
      <c r="S36" s="96"/>
      <c r="T36" s="96"/>
      <c r="U36" s="148"/>
      <c r="V36" s="148"/>
      <c r="W36" s="148"/>
      <c r="X36" s="148"/>
      <c r="Y36" s="148"/>
      <c r="Z36" s="148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97"/>
      <c r="AL36" s="41"/>
      <c r="AM36" s="41"/>
      <c r="AN36" s="41"/>
      <c r="AO36" s="41"/>
      <c r="AT36" s="117"/>
    </row>
    <row r="37" spans="1:46" s="33" customFormat="1" ht="14.45" customHeight="1" hidden="1">
      <c r="A37" s="37"/>
      <c r="B37" s="37"/>
      <c r="C37" s="60"/>
      <c r="G37" s="238" t="s">
        <v>130</v>
      </c>
      <c r="H37" s="239"/>
      <c r="I37" s="239"/>
      <c r="J37" s="239"/>
      <c r="K37" s="240"/>
      <c r="L37" s="148"/>
      <c r="M37" s="148"/>
      <c r="N37" s="148"/>
      <c r="O37" s="148"/>
      <c r="P37" s="148"/>
      <c r="Q37" s="148"/>
      <c r="R37" s="148"/>
      <c r="S37" s="96"/>
      <c r="T37" s="96"/>
      <c r="U37" s="148"/>
      <c r="V37" s="148"/>
      <c r="W37" s="148"/>
      <c r="X37" s="148"/>
      <c r="Y37" s="148"/>
      <c r="Z37" s="148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97"/>
      <c r="AL37" s="41"/>
      <c r="AM37" s="41"/>
      <c r="AN37" s="41"/>
      <c r="AO37" s="41"/>
      <c r="AT37" s="117"/>
    </row>
    <row r="38" spans="1:46" s="33" customFormat="1" ht="5.45" customHeight="1" hidden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02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6" ht="15" hidden="1"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ht="5.45" customHeight="1" hidden="1"/>
    <row r="42" spans="4:31" ht="14.45" customHeight="1" hidden="1">
      <c r="D42" s="33"/>
      <c r="Y42" s="3"/>
      <c r="Z42" s="150"/>
      <c r="AA42" s="150"/>
      <c r="AB42" s="150"/>
      <c r="AC42" s="150"/>
      <c r="AD42" s="150"/>
      <c r="AE42" s="150"/>
    </row>
    <row r="43" spans="4:31" ht="15" hidden="1">
      <c r="D43" s="33"/>
      <c r="Z43" s="105"/>
      <c r="AA43" s="105"/>
      <c r="AB43" s="105"/>
      <c r="AC43" s="105"/>
      <c r="AD43" s="105"/>
      <c r="AE43" s="105"/>
    </row>
    <row r="44" spans="26:31" ht="15" hidden="1">
      <c r="Z44" s="105"/>
      <c r="AA44" s="105"/>
      <c r="AB44" s="105"/>
      <c r="AC44" s="105"/>
      <c r="AD44" s="105"/>
      <c r="AE44" s="105"/>
    </row>
    <row r="45" ht="4.9" customHeight="1" hidden="1"/>
    <row r="46" spans="26:31" ht="15" hidden="1">
      <c r="Z46" s="105"/>
      <c r="AA46" s="105"/>
      <c r="AB46" s="105"/>
      <c r="AC46" s="105"/>
      <c r="AD46" s="105"/>
      <c r="AE46" s="105"/>
    </row>
    <row r="47" spans="26:31" ht="15" hidden="1">
      <c r="Z47" s="105"/>
      <c r="AA47" s="105"/>
      <c r="AB47" s="105"/>
      <c r="AC47" s="105"/>
      <c r="AD47" s="105"/>
      <c r="AE47" s="105"/>
    </row>
    <row r="50" spans="12:26" ht="15">
      <c r="L50" t="s">
        <v>131</v>
      </c>
      <c r="M50" t="s">
        <v>151</v>
      </c>
      <c r="N50" t="s">
        <v>134</v>
      </c>
      <c r="O50" t="s">
        <v>136</v>
      </c>
      <c r="P50" t="s">
        <v>139</v>
      </c>
      <c r="Q50" t="s">
        <v>138</v>
      </c>
      <c r="R50" t="s">
        <v>141</v>
      </c>
      <c r="S50" t="s">
        <v>142</v>
      </c>
      <c r="T50" t="s">
        <v>161</v>
      </c>
      <c r="U50" t="s">
        <v>146</v>
      </c>
      <c r="V50" t="s">
        <v>148</v>
      </c>
      <c r="W50" t="s">
        <v>149</v>
      </c>
      <c r="X50" t="s">
        <v>221</v>
      </c>
      <c r="Y50" t="s">
        <v>281</v>
      </c>
      <c r="Z50" t="s">
        <v>196</v>
      </c>
    </row>
    <row r="51" spans="12:26" ht="15">
      <c r="L51" t="s">
        <v>133</v>
      </c>
      <c r="M51" t="s">
        <v>153</v>
      </c>
      <c r="N51" t="s">
        <v>156</v>
      </c>
      <c r="O51" t="s">
        <v>137</v>
      </c>
      <c r="P51" t="s">
        <v>140</v>
      </c>
      <c r="Q51" t="s">
        <v>159</v>
      </c>
      <c r="R51" t="s">
        <v>144</v>
      </c>
      <c r="S51" t="s">
        <v>162</v>
      </c>
      <c r="T51" t="s">
        <v>166</v>
      </c>
      <c r="U51" t="s">
        <v>169</v>
      </c>
      <c r="V51" t="s">
        <v>145</v>
      </c>
      <c r="W51" t="s">
        <v>197</v>
      </c>
      <c r="X51" t="s">
        <v>150</v>
      </c>
      <c r="Y51" t="s">
        <v>222</v>
      </c>
      <c r="Z51" t="s">
        <v>238</v>
      </c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C8">
      <pane ySplit="1" topLeftCell="A9" activePane="bottomLeft" state="frozen"/>
      <selection pane="topLeft" activeCell="D9" sqref="D9"/>
      <selection pane="bottomLeft" activeCell="D9" sqref="D9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12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317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307</v>
      </c>
      <c r="U2" s="9"/>
      <c r="V2" s="9"/>
      <c r="W2" s="5"/>
      <c r="X2" s="186" t="str">
        <f>IF(T2="","",T2)</f>
        <v>5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27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1" ht="19.15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4" ht="22.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9.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29" t="s">
        <v>15</v>
      </c>
      <c r="H8" s="229"/>
      <c r="I8" s="229"/>
      <c r="J8" s="229"/>
      <c r="K8" s="229"/>
      <c r="L8" s="106" t="s">
        <v>89</v>
      </c>
      <c r="M8" s="106" t="s">
        <v>102</v>
      </c>
      <c r="N8" s="106" t="s">
        <v>97</v>
      </c>
      <c r="O8" s="106" t="s">
        <v>26</v>
      </c>
      <c r="P8" s="106" t="s">
        <v>34</v>
      </c>
      <c r="Q8" s="106" t="s">
        <v>36</v>
      </c>
      <c r="R8" s="106" t="s">
        <v>16</v>
      </c>
      <c r="S8" s="106" t="s">
        <v>27</v>
      </c>
      <c r="T8" s="106" t="s">
        <v>94</v>
      </c>
      <c r="U8" s="106" t="s">
        <v>21</v>
      </c>
      <c r="V8" s="106" t="s">
        <v>18</v>
      </c>
      <c r="W8" s="107" t="s">
        <v>24</v>
      </c>
      <c r="X8" s="106" t="s">
        <v>95</v>
      </c>
      <c r="Y8" s="106" t="s">
        <v>31</v>
      </c>
      <c r="Z8" s="107" t="s">
        <v>93</v>
      </c>
      <c r="AE8" s="86"/>
      <c r="AF8" s="86"/>
      <c r="AG8" s="86"/>
      <c r="AH8" s="22"/>
      <c r="AI8" s="22"/>
      <c r="AJ8" s="22"/>
      <c r="AK8" s="22"/>
      <c r="AL8" s="22"/>
      <c r="AM8" s="22"/>
      <c r="AN8" s="22"/>
      <c r="AP8" s="25" t="s">
        <v>172</v>
      </c>
      <c r="AT8"/>
    </row>
    <row r="9" spans="1:43" s="33" customFormat="1" ht="19.15" customHeight="1">
      <c r="A9" s="26" t="s">
        <v>42</v>
      </c>
      <c r="B9" s="26">
        <v>72</v>
      </c>
      <c r="C9" s="27">
        <f aca="true" ca="1" t="shared" si="0" ref="C9:C14">OFFSET(C9,15,0)</f>
        <v>1</v>
      </c>
      <c r="D9" s="108" t="s">
        <v>318</v>
      </c>
      <c r="E9" s="26" t="s">
        <v>4</v>
      </c>
      <c r="F9" s="26">
        <v>68</v>
      </c>
      <c r="G9" s="228" t="s">
        <v>319</v>
      </c>
      <c r="H9" s="228"/>
      <c r="I9" s="228"/>
      <c r="J9" s="228"/>
      <c r="K9" s="228"/>
      <c r="L9" s="109" t="s">
        <v>59</v>
      </c>
      <c r="M9" s="110"/>
      <c r="N9" s="110"/>
      <c r="O9" s="109" t="s">
        <v>59</v>
      </c>
      <c r="P9" s="110"/>
      <c r="Q9" s="110"/>
      <c r="R9" s="109" t="s">
        <v>59</v>
      </c>
      <c r="S9" s="110"/>
      <c r="T9" s="110"/>
      <c r="U9" s="109" t="s">
        <v>59</v>
      </c>
      <c r="V9" s="110"/>
      <c r="W9" s="110"/>
      <c r="X9" s="110"/>
      <c r="Y9" s="109" t="s">
        <v>59</v>
      </c>
      <c r="Z9" s="110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175</v>
      </c>
      <c r="AQ9" s="37">
        <f>IF(E9="M",100,IF(E9=1,100,IF(E9="","",120)))</f>
        <v>120</v>
      </c>
    </row>
    <row r="10" spans="1:42" s="37" customFormat="1" ht="21.6" customHeight="1">
      <c r="A10" s="26" t="s">
        <v>179</v>
      </c>
      <c r="B10" s="26">
        <v>35</v>
      </c>
      <c r="C10" s="27">
        <f ca="1" t="shared" si="0"/>
        <v>2</v>
      </c>
      <c r="D10" s="111" t="s">
        <v>320</v>
      </c>
      <c r="E10" s="26" t="s">
        <v>4</v>
      </c>
      <c r="F10" s="26">
        <v>70</v>
      </c>
      <c r="G10" s="228" t="s">
        <v>321</v>
      </c>
      <c r="H10" s="228"/>
      <c r="I10" s="228"/>
      <c r="J10" s="228"/>
      <c r="K10" s="228"/>
      <c r="L10" s="109" t="s">
        <v>50</v>
      </c>
      <c r="M10" s="110"/>
      <c r="N10" s="110"/>
      <c r="O10" s="110"/>
      <c r="P10" s="110"/>
      <c r="Q10" s="109" t="s">
        <v>268</v>
      </c>
      <c r="R10" s="110"/>
      <c r="S10" s="109" t="s">
        <v>58</v>
      </c>
      <c r="T10" s="110"/>
      <c r="U10" s="110"/>
      <c r="V10" s="109" t="s">
        <v>59</v>
      </c>
      <c r="W10" s="110"/>
      <c r="X10" s="110"/>
      <c r="Y10" s="110"/>
      <c r="Z10" s="109"/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178</v>
      </c>
    </row>
    <row r="11" spans="1:42" s="33" customFormat="1" ht="21.6" customHeight="1">
      <c r="A11" s="26" t="s">
        <v>82</v>
      </c>
      <c r="B11" s="26">
        <v>37</v>
      </c>
      <c r="C11" s="27">
        <f ca="1" t="shared" si="0"/>
        <v>3</v>
      </c>
      <c r="D11" s="108" t="s">
        <v>322</v>
      </c>
      <c r="E11" s="26" t="s">
        <v>4</v>
      </c>
      <c r="F11" s="26">
        <v>73</v>
      </c>
      <c r="G11" s="228" t="s">
        <v>299</v>
      </c>
      <c r="H11" s="228"/>
      <c r="I11" s="228"/>
      <c r="J11" s="228"/>
      <c r="K11" s="228"/>
      <c r="L11" s="110"/>
      <c r="M11" s="109" t="s">
        <v>59</v>
      </c>
      <c r="N11" s="110"/>
      <c r="O11" s="110"/>
      <c r="P11" s="109" t="s">
        <v>59</v>
      </c>
      <c r="Q11" s="110"/>
      <c r="R11" s="109" t="s">
        <v>174</v>
      </c>
      <c r="S11" s="110"/>
      <c r="T11" s="110"/>
      <c r="U11" s="110"/>
      <c r="V11" s="110"/>
      <c r="W11" s="109"/>
      <c r="X11" s="110"/>
      <c r="Y11" s="110"/>
      <c r="Z11" s="109"/>
      <c r="AP11" s="36" t="s">
        <v>183</v>
      </c>
    </row>
    <row r="12" spans="1:42" s="33" customFormat="1" ht="21.6" customHeight="1">
      <c r="A12" s="26" t="s">
        <v>82</v>
      </c>
      <c r="B12" s="26">
        <v>45</v>
      </c>
      <c r="C12" s="27">
        <f ca="1" t="shared" si="0"/>
        <v>4</v>
      </c>
      <c r="D12" s="108" t="s">
        <v>323</v>
      </c>
      <c r="E12" s="26" t="s">
        <v>4</v>
      </c>
      <c r="F12" s="26">
        <v>73</v>
      </c>
      <c r="G12" s="228" t="s">
        <v>294</v>
      </c>
      <c r="H12" s="228"/>
      <c r="I12" s="228"/>
      <c r="J12" s="228"/>
      <c r="K12" s="228"/>
      <c r="L12" s="110"/>
      <c r="M12" s="109" t="s">
        <v>50</v>
      </c>
      <c r="N12" s="110"/>
      <c r="O12" s="109" t="s">
        <v>50</v>
      </c>
      <c r="P12" s="110"/>
      <c r="Q12" s="110"/>
      <c r="R12" s="110"/>
      <c r="S12" s="110"/>
      <c r="T12" s="109" t="s">
        <v>50</v>
      </c>
      <c r="U12" s="110"/>
      <c r="V12" s="109" t="s">
        <v>50</v>
      </c>
      <c r="W12" s="110"/>
      <c r="X12" s="109" t="s">
        <v>174</v>
      </c>
      <c r="Y12" s="110"/>
      <c r="Z12" s="110"/>
      <c r="AP12" s="36" t="s">
        <v>188</v>
      </c>
    </row>
    <row r="13" spans="1:42" s="33" customFormat="1" ht="21.6" customHeight="1">
      <c r="A13" s="26" t="s">
        <v>324</v>
      </c>
      <c r="B13" s="26">
        <v>88</v>
      </c>
      <c r="C13" s="27">
        <f ca="1" t="shared" si="0"/>
        <v>5</v>
      </c>
      <c r="D13" s="111" t="s">
        <v>325</v>
      </c>
      <c r="E13" s="26" t="s">
        <v>4</v>
      </c>
      <c r="F13" s="26">
        <v>76</v>
      </c>
      <c r="G13" s="228" t="s">
        <v>326</v>
      </c>
      <c r="H13" s="228"/>
      <c r="I13" s="228"/>
      <c r="J13" s="228"/>
      <c r="K13" s="228"/>
      <c r="L13" s="110"/>
      <c r="M13" s="110"/>
      <c r="N13" s="109" t="s">
        <v>50</v>
      </c>
      <c r="O13" s="110"/>
      <c r="P13" s="110"/>
      <c r="Q13" s="109" t="s">
        <v>49</v>
      </c>
      <c r="R13" s="110"/>
      <c r="S13" s="110"/>
      <c r="T13" s="109" t="s">
        <v>59</v>
      </c>
      <c r="U13" s="110"/>
      <c r="V13" s="110"/>
      <c r="W13" s="109"/>
      <c r="X13" s="110"/>
      <c r="Y13" s="109" t="s">
        <v>50</v>
      </c>
      <c r="Z13" s="110"/>
      <c r="AP13" s="36" t="s">
        <v>191</v>
      </c>
    </row>
    <row r="14" spans="1:42" s="33" customFormat="1" ht="21.6" customHeight="1">
      <c r="A14" s="26" t="s">
        <v>42</v>
      </c>
      <c r="B14" s="26">
        <v>49</v>
      </c>
      <c r="C14" s="27">
        <f ca="1" t="shared" si="0"/>
        <v>6</v>
      </c>
      <c r="D14" s="108" t="s">
        <v>327</v>
      </c>
      <c r="E14" s="26" t="s">
        <v>4</v>
      </c>
      <c r="F14" s="26">
        <v>80</v>
      </c>
      <c r="G14" s="228" t="s">
        <v>328</v>
      </c>
      <c r="H14" s="228"/>
      <c r="I14" s="228"/>
      <c r="J14" s="228"/>
      <c r="K14" s="228"/>
      <c r="L14" s="110"/>
      <c r="M14" s="110"/>
      <c r="N14" s="109" t="s">
        <v>59</v>
      </c>
      <c r="O14" s="110"/>
      <c r="P14" s="109" t="s">
        <v>329</v>
      </c>
      <c r="Q14" s="110"/>
      <c r="R14" s="110"/>
      <c r="S14" s="109" t="s">
        <v>50</v>
      </c>
      <c r="T14" s="110"/>
      <c r="U14" s="109" t="s">
        <v>50</v>
      </c>
      <c r="V14" s="110"/>
      <c r="W14" s="110"/>
      <c r="X14" s="109" t="s">
        <v>59</v>
      </c>
      <c r="Y14" s="110"/>
      <c r="Z14" s="110"/>
      <c r="AP14" s="36" t="s">
        <v>195</v>
      </c>
    </row>
    <row r="15" spans="1:42" s="33" customFormat="1" ht="21.6" customHeight="1" hidden="1">
      <c r="A15" s="52"/>
      <c r="B15" s="52"/>
      <c r="C15" s="47"/>
      <c r="D15" s="50"/>
      <c r="E15" s="52"/>
      <c r="F15" s="52"/>
      <c r="G15" s="112"/>
      <c r="H15" s="112"/>
      <c r="I15" s="112"/>
      <c r="J15" s="112"/>
      <c r="K15" s="112"/>
      <c r="L15" s="113"/>
      <c r="M15" s="113"/>
      <c r="N15" s="114"/>
      <c r="O15" s="113"/>
      <c r="P15" s="113"/>
      <c r="Q15" s="113"/>
      <c r="R15" s="114"/>
      <c r="S15" s="113"/>
      <c r="T15" s="113"/>
      <c r="U15" s="114"/>
      <c r="V15" s="113"/>
      <c r="W15" s="113"/>
      <c r="X15" s="113"/>
      <c r="Y15" s="114"/>
      <c r="Z15" s="113"/>
      <c r="AA15" s="113"/>
      <c r="AB15" s="114"/>
      <c r="AP15" s="36"/>
    </row>
    <row r="16" spans="1:42" s="33" customFormat="1" ht="21.6" customHeight="1" hidden="1">
      <c r="A16" s="52"/>
      <c r="B16" s="52"/>
      <c r="C16" s="47"/>
      <c r="D16" s="50"/>
      <c r="E16" s="52"/>
      <c r="F16" s="52"/>
      <c r="G16" s="115"/>
      <c r="H16" s="115"/>
      <c r="I16" s="115"/>
      <c r="J16" s="115"/>
      <c r="K16" s="115"/>
      <c r="L16" s="113"/>
      <c r="M16" s="113"/>
      <c r="N16" s="113"/>
      <c r="O16" s="114"/>
      <c r="P16" s="113"/>
      <c r="Q16" s="113"/>
      <c r="R16" s="114"/>
      <c r="S16" s="113"/>
      <c r="T16" s="113"/>
      <c r="U16" s="113"/>
      <c r="V16" s="113"/>
      <c r="W16" s="113"/>
      <c r="X16" s="114"/>
      <c r="Y16" s="113"/>
      <c r="Z16" s="114"/>
      <c r="AA16" s="113"/>
      <c r="AB16" s="113"/>
      <c r="AP16" s="36"/>
    </row>
    <row r="17" spans="1:50" s="33" customFormat="1" ht="21.6" customHeight="1" hidden="1">
      <c r="A17" s="52"/>
      <c r="B17" s="52"/>
      <c r="C17" s="47"/>
      <c r="D17" s="49"/>
      <c r="E17" s="49"/>
      <c r="F17" s="49"/>
      <c r="G17" s="49"/>
      <c r="H17" s="49"/>
      <c r="I17" s="49"/>
      <c r="J17" s="49"/>
      <c r="K17" s="49"/>
      <c r="L17" s="40"/>
      <c r="M17" s="40"/>
      <c r="N17" s="40"/>
      <c r="O17" s="43"/>
      <c r="P17" s="40"/>
      <c r="Q17" s="40"/>
      <c r="R17" s="40"/>
      <c r="S17" s="40"/>
      <c r="T17" s="40"/>
      <c r="U17" s="43"/>
      <c r="V17" s="40"/>
      <c r="W17" s="40"/>
      <c r="X17" s="43"/>
      <c r="Y17" s="40"/>
      <c r="Z17" s="116"/>
      <c r="AA17" s="116"/>
      <c r="AB17" s="116"/>
      <c r="AC17" s="116"/>
      <c r="AD17" s="116"/>
      <c r="AO17" s="32"/>
      <c r="AP17" s="32"/>
      <c r="AT17" s="117"/>
      <c r="AU17" s="41"/>
      <c r="AV17" s="41"/>
      <c r="AW17" s="41"/>
      <c r="AX17" s="41"/>
    </row>
    <row r="18" spans="1:50" s="33" customFormat="1" ht="21.6" customHeight="1" hidden="1">
      <c r="A18" s="52"/>
      <c r="B18" s="52"/>
      <c r="C18" s="47"/>
      <c r="D18" s="49"/>
      <c r="E18" s="49"/>
      <c r="F18" s="49"/>
      <c r="G18" s="49"/>
      <c r="H18" s="49"/>
      <c r="I18" s="49"/>
      <c r="J18" s="49"/>
      <c r="K18" s="49"/>
      <c r="L18" s="40"/>
      <c r="M18" s="40"/>
      <c r="N18" s="40"/>
      <c r="O18" s="43"/>
      <c r="P18" s="40"/>
      <c r="Q18" s="40"/>
      <c r="R18" s="40"/>
      <c r="S18" s="40"/>
      <c r="T18" s="40"/>
      <c r="U18" s="43"/>
      <c r="V18" s="40"/>
      <c r="W18" s="40"/>
      <c r="X18" s="43"/>
      <c r="Y18" s="40"/>
      <c r="Z18" s="118"/>
      <c r="AA18" s="118"/>
      <c r="AB18" s="118"/>
      <c r="AC18" s="118"/>
      <c r="AD18" s="118"/>
      <c r="AO18" s="32"/>
      <c r="AP18" s="32"/>
      <c r="AT18" s="117"/>
      <c r="AU18" s="41"/>
      <c r="AV18" s="41"/>
      <c r="AW18" s="41"/>
      <c r="AX18" s="41"/>
    </row>
    <row r="19" spans="1:50" s="33" customFormat="1" ht="21.6" customHeight="1" thickBot="1">
      <c r="A19" s="52"/>
      <c r="B19" s="52"/>
      <c r="C19" s="47"/>
      <c r="Q19" s="40"/>
      <c r="R19" s="40"/>
      <c r="S19" s="200" t="s">
        <v>87</v>
      </c>
      <c r="T19" s="200"/>
      <c r="U19" s="200"/>
      <c r="V19" s="200"/>
      <c r="W19" s="200"/>
      <c r="X19" s="200"/>
      <c r="Y19" s="40"/>
      <c r="Z19" s="119" t="s">
        <v>87</v>
      </c>
      <c r="AA19" s="120"/>
      <c r="AB19" s="120"/>
      <c r="AC19" s="120"/>
      <c r="AD19" s="120"/>
      <c r="AE19" s="12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17"/>
      <c r="AU19" s="41"/>
      <c r="AV19" s="45"/>
      <c r="AW19" s="45"/>
      <c r="AX19" s="45"/>
    </row>
    <row r="20" spans="1:48" s="33" customFormat="1" ht="21.6" customHeight="1" thickBot="1">
      <c r="A20" s="52"/>
      <c r="B20" s="121"/>
      <c r="C20" s="121"/>
      <c r="D20" s="121"/>
      <c r="E20" s="121"/>
      <c r="F20" s="121"/>
      <c r="G20" s="122"/>
      <c r="H20" s="122"/>
      <c r="I20" s="122"/>
      <c r="J20" s="122"/>
      <c r="K20" s="86"/>
      <c r="L20" s="86"/>
      <c r="M20" s="86"/>
      <c r="N20" s="86"/>
      <c r="Q20" s="40"/>
      <c r="R20" s="40"/>
      <c r="S20" s="230" t="s">
        <v>99</v>
      </c>
      <c r="T20" s="231"/>
      <c r="U20" s="231"/>
      <c r="V20" s="231"/>
      <c r="W20" s="231"/>
      <c r="X20" s="232"/>
      <c r="Y20" s="40"/>
      <c r="Z20" s="119" t="s">
        <v>99</v>
      </c>
      <c r="AA20" s="119"/>
      <c r="AB20" s="119"/>
      <c r="AC20" s="119"/>
      <c r="AD20" s="119"/>
      <c r="AE20" s="119"/>
      <c r="AH20" s="41"/>
      <c r="AI20" s="54"/>
      <c r="AJ20" s="54"/>
      <c r="AK20" s="54"/>
      <c r="AL20" s="54"/>
      <c r="AM20" s="41"/>
      <c r="AN20" s="41"/>
      <c r="AQ20" s="32"/>
      <c r="AR20" s="32"/>
      <c r="AS20" s="32"/>
      <c r="AT20" s="123"/>
      <c r="AU20" s="45"/>
      <c r="AV20" s="45"/>
    </row>
    <row r="21" spans="1:47" s="33" customFormat="1" ht="21.6" customHeight="1" thickBot="1">
      <c r="A21" s="52"/>
      <c r="B21" s="52"/>
      <c r="S21" s="124" t="str">
        <f aca="true" t="shared" si="1" ref="S21:X21">IF(Z21="","",Z21)</f>
        <v/>
      </c>
      <c r="T21" s="125" t="str">
        <f t="shared" si="1"/>
        <v/>
      </c>
      <c r="U21" s="125" t="str">
        <f t="shared" si="1"/>
        <v/>
      </c>
      <c r="V21" s="125" t="str">
        <f t="shared" si="1"/>
        <v/>
      </c>
      <c r="W21" s="125" t="str">
        <f t="shared" si="1"/>
        <v/>
      </c>
      <c r="X21" s="126" t="str">
        <f t="shared" si="1"/>
        <v/>
      </c>
      <c r="Y21" s="86"/>
      <c r="Z21" s="127"/>
      <c r="AA21" s="127"/>
      <c r="AB21" s="127"/>
      <c r="AC21" s="127"/>
      <c r="AD21" s="127"/>
      <c r="AE21" s="127"/>
      <c r="AH21" s="22"/>
      <c r="AI21" s="22"/>
      <c r="AJ21" s="22"/>
      <c r="AK21" s="22"/>
      <c r="AL21" s="48"/>
      <c r="AM21" s="48"/>
      <c r="AN21" s="48"/>
      <c r="AP21" s="59"/>
      <c r="AU21" s="41"/>
    </row>
    <row r="22" spans="1:4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4" t="s">
        <v>112</v>
      </c>
      <c r="T22" s="215"/>
      <c r="U22" s="215"/>
      <c r="V22" s="215"/>
      <c r="W22" s="215"/>
      <c r="X22" s="216"/>
      <c r="Z22" s="119" t="s">
        <v>112</v>
      </c>
      <c r="AA22" s="120"/>
      <c r="AB22" s="120"/>
      <c r="AC22" s="120"/>
      <c r="AD22" s="120"/>
      <c r="AE22" s="120"/>
      <c r="AH22" s="63"/>
      <c r="AI22" s="63"/>
      <c r="AJ22" s="63"/>
      <c r="AK22" s="63"/>
      <c r="AL22" s="63"/>
      <c r="AM22" s="63"/>
      <c r="AN22" s="63"/>
    </row>
    <row r="23" spans="1:41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128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129" t="str">
        <f aca="true" t="shared" si="2" ref="S23:X29">IF(Z23="","",Z23)</f>
        <v/>
      </c>
      <c r="T23" s="130" t="str">
        <f t="shared" si="2"/>
        <v/>
      </c>
      <c r="U23" s="130" t="str">
        <f t="shared" si="2"/>
        <v/>
      </c>
      <c r="V23" s="130" t="str">
        <f t="shared" si="2"/>
        <v/>
      </c>
      <c r="W23" s="130" t="str">
        <f t="shared" si="2"/>
        <v/>
      </c>
      <c r="X23" s="131" t="str">
        <f t="shared" si="2"/>
        <v/>
      </c>
      <c r="Z23" s="132"/>
      <c r="AA23" s="132"/>
      <c r="AB23" s="132"/>
      <c r="AC23" s="132"/>
      <c r="AD23" s="132"/>
      <c r="AE23" s="132"/>
      <c r="AH23" s="22"/>
      <c r="AI23" s="22"/>
      <c r="AJ23" s="22"/>
      <c r="AK23" s="22"/>
      <c r="AL23" s="48"/>
      <c r="AM23" s="48"/>
      <c r="AN23" s="48"/>
      <c r="AO23" s="75"/>
    </row>
    <row r="24" spans="1:43" s="33" customFormat="1" ht="24" customHeight="1">
      <c r="A24" s="76" t="str">
        <f ca="1">OFFSET(A24,-15,0)</f>
        <v>PDL</v>
      </c>
      <c r="B24" s="77">
        <f ca="1">OFFSET(B24,-15,0)</f>
        <v>72</v>
      </c>
      <c r="C24" s="17">
        <v>1</v>
      </c>
      <c r="D24" s="108" t="str">
        <f ca="1">OFFSET(D24,-15,0)</f>
        <v>FOURNIER Sulyvan</v>
      </c>
      <c r="E24" s="26" t="str">
        <f ca="1">OFFSET(E24,-15,0)</f>
        <v>2</v>
      </c>
      <c r="F24" s="26">
        <v>0</v>
      </c>
      <c r="G24" s="79">
        <v>0</v>
      </c>
      <c r="H24" s="79">
        <v>0</v>
      </c>
      <c r="I24" s="79">
        <v>0</v>
      </c>
      <c r="J24" s="79">
        <v>0</v>
      </c>
      <c r="K24" s="133">
        <v>0</v>
      </c>
      <c r="L24" s="81" t="s">
        <v>123</v>
      </c>
      <c r="M24" s="217">
        <f aca="true" t="shared" si="3" ref="M24:M29">SUM(G24:K24)</f>
        <v>0</v>
      </c>
      <c r="N24" s="218"/>
      <c r="O24" s="82"/>
      <c r="P24" s="221">
        <f aca="true" ca="1" t="shared" si="4" ref="P24:P29">SUM(OFFSET(P24,0,-10),OFFSET(P24,0,-3))</f>
        <v>0</v>
      </c>
      <c r="Q24" s="220"/>
      <c r="R24" s="45"/>
      <c r="S24" s="134" t="str">
        <f t="shared" si="2"/>
        <v/>
      </c>
      <c r="T24" s="135" t="str">
        <f t="shared" si="2"/>
        <v/>
      </c>
      <c r="U24" s="135" t="str">
        <f t="shared" si="2"/>
        <v/>
      </c>
      <c r="V24" s="135" t="str">
        <f t="shared" si="2"/>
        <v/>
      </c>
      <c r="W24" s="135" t="str">
        <f t="shared" si="2"/>
        <v/>
      </c>
      <c r="X24" s="136" t="str">
        <f t="shared" si="2"/>
        <v/>
      </c>
      <c r="Z24" s="137"/>
      <c r="AA24" s="137"/>
      <c r="AB24" s="137"/>
      <c r="AC24" s="137"/>
      <c r="AD24" s="137"/>
      <c r="AE24" s="137"/>
      <c r="AH24" s="32"/>
      <c r="AI24" s="32"/>
      <c r="AJ24" s="32"/>
      <c r="AK24" s="32"/>
      <c r="AL24" s="48"/>
      <c r="AM24" s="48"/>
      <c r="AN24" s="48"/>
      <c r="AO24" s="52"/>
      <c r="AQ24" s="33">
        <f aca="true" t="shared" si="5" ref="AQ24:AQ29">COUNT(G24:K24)</f>
        <v>5</v>
      </c>
    </row>
    <row r="25" spans="1:43" s="33" customFormat="1" ht="21.6" customHeight="1">
      <c r="A25" s="76" t="str">
        <f aca="true" ca="1" t="shared" si="6" ref="A25:B29">OFFSET(A25,-15,0)</f>
        <v>BRE</v>
      </c>
      <c r="B25" s="77">
        <f ca="1" t="shared" si="6"/>
        <v>35</v>
      </c>
      <c r="C25" s="17">
        <v>2</v>
      </c>
      <c r="D25" s="111" t="str">
        <f aca="true" ca="1" t="shared" si="7" ref="D25:E29">OFFSET(D25,-15,0)</f>
        <v>MATHIEU Raymond</v>
      </c>
      <c r="E25" s="26" t="str">
        <f ca="1" t="shared" si="7"/>
        <v>2</v>
      </c>
      <c r="F25" s="26">
        <v>0</v>
      </c>
      <c r="G25" s="79">
        <v>10</v>
      </c>
      <c r="H25" s="79">
        <v>0</v>
      </c>
      <c r="I25" s="79">
        <v>0</v>
      </c>
      <c r="J25" s="79">
        <v>0</v>
      </c>
      <c r="K25" s="133" t="str">
        <f>IF(L25&lt;&gt;"","-","")</f>
        <v/>
      </c>
      <c r="L25" s="81"/>
      <c r="M25" s="217">
        <f t="shared" si="3"/>
        <v>10</v>
      </c>
      <c r="N25" s="218"/>
      <c r="O25" s="82"/>
      <c r="P25" s="221">
        <f ca="1" t="shared" si="4"/>
        <v>10</v>
      </c>
      <c r="Q25" s="220"/>
      <c r="R25" s="45"/>
      <c r="S25" s="134" t="str">
        <f t="shared" si="2"/>
        <v/>
      </c>
      <c r="T25" s="135" t="str">
        <f t="shared" si="2"/>
        <v/>
      </c>
      <c r="U25" s="135" t="str">
        <f t="shared" si="2"/>
        <v/>
      </c>
      <c r="V25" s="135" t="str">
        <f t="shared" si="2"/>
        <v/>
      </c>
      <c r="W25" s="135" t="str">
        <f t="shared" si="2"/>
        <v/>
      </c>
      <c r="X25" s="136" t="str">
        <f t="shared" si="2"/>
        <v/>
      </c>
      <c r="Z25" s="137"/>
      <c r="AA25" s="137"/>
      <c r="AB25" s="137"/>
      <c r="AC25" s="137"/>
      <c r="AD25" s="137"/>
      <c r="AE25" s="137"/>
      <c r="AH25" s="32"/>
      <c r="AI25" s="32"/>
      <c r="AJ25" s="32"/>
      <c r="AK25" s="32"/>
      <c r="AL25" s="48"/>
      <c r="AM25" s="48"/>
      <c r="AN25" s="48"/>
      <c r="AO25" s="52"/>
      <c r="AQ25" s="33">
        <f t="shared" si="5"/>
        <v>4</v>
      </c>
    </row>
    <row r="26" spans="1:50" s="33" customFormat="1" ht="21.6" customHeight="1">
      <c r="A26" s="76" t="str">
        <f ca="1" t="shared" si="6"/>
        <v>TBO</v>
      </c>
      <c r="B26" s="77">
        <f ca="1" t="shared" si="6"/>
        <v>37</v>
      </c>
      <c r="C26" s="17">
        <v>3</v>
      </c>
      <c r="D26" s="108" t="str">
        <f ca="1" t="shared" si="7"/>
        <v>LUNEAU Garry</v>
      </c>
      <c r="E26" s="26" t="str">
        <f ca="1" t="shared" si="7"/>
        <v>2</v>
      </c>
      <c r="F26" s="26">
        <v>119</v>
      </c>
      <c r="G26" s="79">
        <v>0</v>
      </c>
      <c r="H26" s="79">
        <v>0</v>
      </c>
      <c r="I26" s="79">
        <v>10</v>
      </c>
      <c r="J26" s="79" t="str">
        <f>IF(L26&lt;&gt;"","-","")</f>
        <v>-</v>
      </c>
      <c r="K26" s="133" t="str">
        <f>IF(L26&lt;&gt;"","-","")</f>
        <v>-</v>
      </c>
      <c r="L26" s="81" t="s">
        <v>125</v>
      </c>
      <c r="M26" s="217">
        <f t="shared" si="3"/>
        <v>10</v>
      </c>
      <c r="N26" s="218"/>
      <c r="O26" s="82"/>
      <c r="P26" s="233">
        <f ca="1" t="shared" si="4"/>
        <v>129</v>
      </c>
      <c r="Q26" s="220"/>
      <c r="R26" s="45"/>
      <c r="S26" s="134" t="str">
        <f t="shared" si="2"/>
        <v/>
      </c>
      <c r="T26" s="135" t="str">
        <f t="shared" si="2"/>
        <v/>
      </c>
      <c r="U26" s="135" t="str">
        <f t="shared" si="2"/>
        <v/>
      </c>
      <c r="V26" s="135" t="str">
        <f t="shared" si="2"/>
        <v/>
      </c>
      <c r="W26" s="135" t="str">
        <f t="shared" si="2"/>
        <v/>
      </c>
      <c r="X26" s="136" t="str">
        <f t="shared" si="2"/>
        <v/>
      </c>
      <c r="Z26" s="137"/>
      <c r="AA26" s="137"/>
      <c r="AB26" s="137"/>
      <c r="AC26" s="137"/>
      <c r="AD26" s="137"/>
      <c r="AE26" s="137"/>
      <c r="AH26" s="32"/>
      <c r="AI26" s="32"/>
      <c r="AJ26" s="32"/>
      <c r="AK26" s="32"/>
      <c r="AL26" s="48"/>
      <c r="AM26" s="48"/>
      <c r="AN26" s="48"/>
      <c r="AO26" s="52"/>
      <c r="AQ26" s="33">
        <f t="shared" si="5"/>
        <v>3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ca="1" t="shared" si="6"/>
        <v>TBO</v>
      </c>
      <c r="B27" s="77">
        <f ca="1" t="shared" si="6"/>
        <v>45</v>
      </c>
      <c r="C27" s="17">
        <v>4</v>
      </c>
      <c r="D27" s="108" t="str">
        <f ca="1" t="shared" si="7"/>
        <v>TARADE Yolan</v>
      </c>
      <c r="E27" s="26" t="str">
        <f ca="1" t="shared" si="7"/>
        <v>2</v>
      </c>
      <c r="F27" s="26">
        <v>54</v>
      </c>
      <c r="G27" s="79">
        <v>10</v>
      </c>
      <c r="H27" s="79">
        <v>10</v>
      </c>
      <c r="I27" s="79">
        <v>10</v>
      </c>
      <c r="J27" s="79">
        <v>10</v>
      </c>
      <c r="K27" s="133">
        <v>10</v>
      </c>
      <c r="L27" s="81" t="s">
        <v>123</v>
      </c>
      <c r="M27" s="217">
        <f t="shared" si="3"/>
        <v>50</v>
      </c>
      <c r="N27" s="218"/>
      <c r="O27" s="82"/>
      <c r="P27" s="221">
        <f ca="1" t="shared" si="4"/>
        <v>104</v>
      </c>
      <c r="Q27" s="220"/>
      <c r="R27" s="45"/>
      <c r="S27" s="134" t="str">
        <f t="shared" si="2"/>
        <v/>
      </c>
      <c r="T27" s="135" t="str">
        <f t="shared" si="2"/>
        <v/>
      </c>
      <c r="U27" s="135" t="str">
        <f t="shared" si="2"/>
        <v/>
      </c>
      <c r="V27" s="135" t="str">
        <f t="shared" si="2"/>
        <v/>
      </c>
      <c r="W27" s="135" t="str">
        <f t="shared" si="2"/>
        <v/>
      </c>
      <c r="X27" s="136" t="str">
        <f t="shared" si="2"/>
        <v/>
      </c>
      <c r="Z27" s="137"/>
      <c r="AA27" s="137"/>
      <c r="AB27" s="137"/>
      <c r="AC27" s="137"/>
      <c r="AD27" s="137"/>
      <c r="AE27" s="137"/>
      <c r="AH27" s="32"/>
      <c r="AI27" s="32"/>
      <c r="AJ27" s="32"/>
      <c r="AK27" s="32"/>
      <c r="AL27" s="48"/>
      <c r="AM27" s="48"/>
      <c r="AN27" s="48"/>
      <c r="AO27" s="52"/>
      <c r="AQ27" s="33">
        <f t="shared" si="5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ca="1" t="shared" si="6"/>
        <v>LOR</v>
      </c>
      <c r="B28" s="77">
        <f ca="1" t="shared" si="6"/>
        <v>88</v>
      </c>
      <c r="C28" s="17">
        <v>5</v>
      </c>
      <c r="D28" s="111" t="str">
        <f ca="1" t="shared" si="7"/>
        <v>VIRY Adrien</v>
      </c>
      <c r="E28" s="26" t="str">
        <f ca="1" t="shared" si="7"/>
        <v>2</v>
      </c>
      <c r="F28" s="26">
        <v>60</v>
      </c>
      <c r="G28" s="79">
        <v>10</v>
      </c>
      <c r="H28" s="79">
        <v>10</v>
      </c>
      <c r="I28" s="79">
        <v>0</v>
      </c>
      <c r="J28" s="79">
        <v>10</v>
      </c>
      <c r="K28" s="133" t="str">
        <f>IF(L28&lt;&gt;"","-","")</f>
        <v/>
      </c>
      <c r="L28" s="81"/>
      <c r="M28" s="217">
        <f t="shared" si="3"/>
        <v>30</v>
      </c>
      <c r="N28" s="218"/>
      <c r="O28" s="82"/>
      <c r="P28" s="221">
        <f ca="1" t="shared" si="4"/>
        <v>90</v>
      </c>
      <c r="Q28" s="220"/>
      <c r="R28" s="45"/>
      <c r="S28" s="134" t="str">
        <f t="shared" si="2"/>
        <v/>
      </c>
      <c r="T28" s="135" t="str">
        <f t="shared" si="2"/>
        <v/>
      </c>
      <c r="U28" s="135" t="str">
        <f t="shared" si="2"/>
        <v/>
      </c>
      <c r="V28" s="135" t="str">
        <f t="shared" si="2"/>
        <v/>
      </c>
      <c r="W28" s="135" t="str">
        <f t="shared" si="2"/>
        <v/>
      </c>
      <c r="X28" s="136" t="str">
        <f t="shared" si="2"/>
        <v/>
      </c>
      <c r="Z28" s="137"/>
      <c r="AA28" s="137"/>
      <c r="AB28" s="137"/>
      <c r="AC28" s="137"/>
      <c r="AD28" s="137"/>
      <c r="AE28" s="137"/>
      <c r="AH28" s="32"/>
      <c r="AI28" s="32"/>
      <c r="AJ28" s="32"/>
      <c r="AK28" s="32"/>
      <c r="AL28" s="48"/>
      <c r="AM28" s="48"/>
      <c r="AN28" s="48"/>
      <c r="AO28" s="52"/>
      <c r="AQ28" s="33">
        <f t="shared" si="5"/>
        <v>4</v>
      </c>
      <c r="AR28" s="32"/>
      <c r="AT28" s="22"/>
      <c r="AU28" s="22"/>
      <c r="AV28" s="48"/>
      <c r="AW28" s="48"/>
      <c r="AX28" s="48"/>
    </row>
    <row r="29" spans="1:50" s="33" customFormat="1" ht="21.6" customHeight="1" thickBot="1">
      <c r="A29" s="89" t="str">
        <f ca="1" t="shared" si="6"/>
        <v>PDL</v>
      </c>
      <c r="B29" s="90">
        <f ca="1" t="shared" si="6"/>
        <v>49</v>
      </c>
      <c r="C29" s="17">
        <v>6</v>
      </c>
      <c r="D29" s="108" t="str">
        <f ca="1" t="shared" si="7"/>
        <v>HARDOUIN Nicolas</v>
      </c>
      <c r="E29" s="26" t="str">
        <f ca="1" t="shared" si="7"/>
        <v>2</v>
      </c>
      <c r="F29" s="26">
        <v>0</v>
      </c>
      <c r="G29" s="79">
        <v>0</v>
      </c>
      <c r="H29" s="79">
        <v>10</v>
      </c>
      <c r="I29" s="79">
        <v>10</v>
      </c>
      <c r="J29" s="79">
        <v>10</v>
      </c>
      <c r="K29" s="133">
        <v>0</v>
      </c>
      <c r="L29" s="81" t="s">
        <v>123</v>
      </c>
      <c r="M29" s="217">
        <f t="shared" si="3"/>
        <v>30</v>
      </c>
      <c r="N29" s="218"/>
      <c r="O29" s="82"/>
      <c r="P29" s="221">
        <f ca="1" t="shared" si="4"/>
        <v>30</v>
      </c>
      <c r="Q29" s="220"/>
      <c r="R29" s="45"/>
      <c r="S29" s="138" t="str">
        <f t="shared" si="2"/>
        <v/>
      </c>
      <c r="T29" s="139" t="str">
        <f t="shared" si="2"/>
        <v/>
      </c>
      <c r="U29" s="139" t="str">
        <f t="shared" si="2"/>
        <v/>
      </c>
      <c r="V29" s="139" t="str">
        <f t="shared" si="2"/>
        <v/>
      </c>
      <c r="W29" s="139" t="str">
        <f t="shared" si="2"/>
        <v/>
      </c>
      <c r="X29" s="140" t="str">
        <f t="shared" si="2"/>
        <v/>
      </c>
      <c r="Z29" s="137"/>
      <c r="AA29" s="137"/>
      <c r="AB29" s="137"/>
      <c r="AC29" s="137"/>
      <c r="AD29" s="137"/>
      <c r="AE29" s="137"/>
      <c r="AH29" s="32"/>
      <c r="AI29" s="32"/>
      <c r="AJ29" s="32"/>
      <c r="AK29" s="32"/>
      <c r="AL29" s="48"/>
      <c r="AM29" s="48"/>
      <c r="AN29" s="48"/>
      <c r="AO29" s="52"/>
      <c r="AQ29" s="33">
        <f t="shared" si="5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>
      <c r="A30" s="52"/>
      <c r="B30" s="52"/>
      <c r="C30" s="234" t="s">
        <v>126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 t="s">
        <v>127</v>
      </c>
      <c r="N30" s="234"/>
      <c r="O30" s="234"/>
      <c r="P30" s="234"/>
      <c r="Q30" s="234"/>
      <c r="R30" s="45"/>
      <c r="AH30" s="32"/>
      <c r="AI30" s="32"/>
      <c r="AJ30" s="32"/>
      <c r="AK30" s="32"/>
      <c r="AL30" s="48"/>
      <c r="AM30" s="48"/>
      <c r="AN30" s="48"/>
      <c r="AO30" s="52"/>
      <c r="AR30" s="22"/>
      <c r="AT30" s="22"/>
      <c r="AU30" s="22"/>
      <c r="AV30" s="48"/>
      <c r="AW30" s="48"/>
      <c r="AX30" s="48"/>
    </row>
    <row r="31" spans="1:50" s="33" customFormat="1" ht="21.6" customHeight="1">
      <c r="A31" s="52"/>
      <c r="B31" s="52"/>
      <c r="C31" s="141"/>
      <c r="R31" s="142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1"/>
      <c r="R32" s="87"/>
      <c r="S32" s="87"/>
      <c r="T32" s="87"/>
      <c r="U32" s="87"/>
      <c r="V32" s="87"/>
      <c r="W32" s="87"/>
      <c r="X32" s="87"/>
      <c r="Y32" s="87"/>
      <c r="Z32" s="48"/>
      <c r="AA32" s="143"/>
      <c r="AB32" s="143"/>
      <c r="AC32" s="144"/>
      <c r="AD32" s="142"/>
      <c r="AE32" s="142"/>
      <c r="AF32" s="48"/>
      <c r="AG32" s="48"/>
      <c r="AH32" s="48"/>
      <c r="AI32" s="48"/>
      <c r="AN32" s="88"/>
      <c r="AO32" s="88"/>
      <c r="AP32" s="88"/>
      <c r="AR32" s="48"/>
      <c r="AS32" s="48"/>
      <c r="AT32" s="145"/>
      <c r="AU32" s="22"/>
      <c r="AV32" s="22"/>
      <c r="AW32" s="22"/>
      <c r="AX32" s="22"/>
    </row>
    <row r="33" spans="1:50" s="33" customFormat="1" ht="21.6" customHeight="1">
      <c r="A33" s="52"/>
      <c r="B33" s="52"/>
      <c r="C33" s="141"/>
      <c r="D33" s="52"/>
      <c r="E33" s="52"/>
      <c r="F33" s="52"/>
      <c r="G33" s="52"/>
      <c r="H33" s="52"/>
      <c r="I33" s="52"/>
      <c r="J33" s="52"/>
      <c r="K33" s="52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48"/>
      <c r="AA33" s="143"/>
      <c r="AB33" s="143"/>
      <c r="AC33" s="144"/>
      <c r="AD33" s="142"/>
      <c r="AE33" s="142"/>
      <c r="AF33" s="48"/>
      <c r="AG33" s="48"/>
      <c r="AH33" s="48"/>
      <c r="AI33" s="48"/>
      <c r="AN33" s="88"/>
      <c r="AO33" s="88"/>
      <c r="AP33" s="88"/>
      <c r="AR33" s="48"/>
      <c r="AS33" s="48"/>
      <c r="AT33" s="145"/>
      <c r="AU33" s="22"/>
      <c r="AV33" s="32"/>
      <c r="AW33" s="22"/>
      <c r="AX33" s="22"/>
    </row>
    <row r="34" spans="1:50" s="33" customFormat="1" ht="21.6" customHeight="1" hidden="1">
      <c r="A34" s="37"/>
      <c r="B34" s="37"/>
      <c r="C34" s="37"/>
      <c r="D34" s="146"/>
      <c r="E34" s="146"/>
      <c r="F34" s="146"/>
      <c r="G34" s="146"/>
      <c r="H34" s="146"/>
      <c r="I34" s="146"/>
      <c r="J34" s="146"/>
      <c r="K34" s="146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  <c r="AR34" s="48"/>
      <c r="AS34" s="48"/>
      <c r="AT34" s="145"/>
      <c r="AU34" s="32"/>
      <c r="AV34" s="32"/>
      <c r="AW34" s="22"/>
      <c r="AX34" s="22"/>
    </row>
    <row r="35" spans="1:46" s="33" customFormat="1" ht="14.45" customHeight="1" hidden="1">
      <c r="A35" s="37"/>
      <c r="B35" s="37"/>
      <c r="C35" s="60">
        <f>COUNT(L35:Z35,Z42:AE42)</f>
        <v>0</v>
      </c>
      <c r="D35" s="60"/>
      <c r="G35" s="235" t="s">
        <v>128</v>
      </c>
      <c r="H35" s="236"/>
      <c r="I35" s="236"/>
      <c r="J35" s="236"/>
      <c r="K35" s="237"/>
      <c r="L35" s="148"/>
      <c r="M35" s="148"/>
      <c r="N35" s="148"/>
      <c r="O35" s="148"/>
      <c r="P35" s="148"/>
      <c r="Q35" s="148"/>
      <c r="R35" s="148"/>
      <c r="S35" s="96"/>
      <c r="T35" s="96"/>
      <c r="U35" s="148"/>
      <c r="V35" s="148"/>
      <c r="W35" s="148"/>
      <c r="X35" s="148"/>
      <c r="Y35" s="148"/>
      <c r="Z35" s="148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97"/>
      <c r="AL35" s="41"/>
      <c r="AM35" s="41"/>
      <c r="AN35" s="41"/>
      <c r="AO35" s="41"/>
      <c r="AT35" s="117"/>
    </row>
    <row r="36" spans="1:46" s="33" customFormat="1" ht="14.45" customHeight="1" hidden="1">
      <c r="A36" s="37"/>
      <c r="B36" s="37"/>
      <c r="G36" s="238" t="s">
        <v>129</v>
      </c>
      <c r="H36" s="239"/>
      <c r="I36" s="239"/>
      <c r="J36" s="239"/>
      <c r="K36" s="240"/>
      <c r="L36" s="148"/>
      <c r="M36" s="148"/>
      <c r="N36" s="148"/>
      <c r="O36" s="148"/>
      <c r="P36" s="148"/>
      <c r="Q36" s="148"/>
      <c r="R36" s="148"/>
      <c r="S36" s="96"/>
      <c r="T36" s="96"/>
      <c r="U36" s="148"/>
      <c r="V36" s="148"/>
      <c r="W36" s="148"/>
      <c r="X36" s="148"/>
      <c r="Y36" s="148"/>
      <c r="Z36" s="148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97"/>
      <c r="AL36" s="41"/>
      <c r="AM36" s="41"/>
      <c r="AN36" s="41"/>
      <c r="AO36" s="41"/>
      <c r="AT36" s="117"/>
    </row>
    <row r="37" spans="1:46" s="33" customFormat="1" ht="14.45" customHeight="1" hidden="1">
      <c r="A37" s="37"/>
      <c r="B37" s="37"/>
      <c r="C37" s="60"/>
      <c r="G37" s="238" t="s">
        <v>130</v>
      </c>
      <c r="H37" s="239"/>
      <c r="I37" s="239"/>
      <c r="J37" s="239"/>
      <c r="K37" s="240"/>
      <c r="L37" s="148"/>
      <c r="M37" s="148"/>
      <c r="N37" s="148"/>
      <c r="O37" s="148"/>
      <c r="P37" s="148"/>
      <c r="Q37" s="148"/>
      <c r="R37" s="148"/>
      <c r="S37" s="96"/>
      <c r="T37" s="96"/>
      <c r="U37" s="148"/>
      <c r="V37" s="148"/>
      <c r="W37" s="148"/>
      <c r="X37" s="148"/>
      <c r="Y37" s="148"/>
      <c r="Z37" s="148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97"/>
      <c r="AL37" s="41"/>
      <c r="AM37" s="41"/>
      <c r="AN37" s="41"/>
      <c r="AO37" s="41"/>
      <c r="AT37" s="117"/>
    </row>
    <row r="38" spans="1:46" s="33" customFormat="1" ht="5.45" customHeight="1" hidden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02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6" ht="15" hidden="1"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ht="5.45" customHeight="1" hidden="1"/>
    <row r="42" spans="4:31" ht="14.45" customHeight="1" hidden="1">
      <c r="D42" s="33"/>
      <c r="Y42" s="3"/>
      <c r="Z42" s="150"/>
      <c r="AA42" s="150"/>
      <c r="AB42" s="150"/>
      <c r="AC42" s="150"/>
      <c r="AD42" s="150"/>
      <c r="AE42" s="150"/>
    </row>
    <row r="43" spans="4:31" ht="15" hidden="1">
      <c r="D43" s="33"/>
      <c r="Z43" s="105"/>
      <c r="AA43" s="105"/>
      <c r="AB43" s="105"/>
      <c r="AC43" s="105"/>
      <c r="AD43" s="105"/>
      <c r="AE43" s="105"/>
    </row>
    <row r="44" spans="26:31" ht="15" hidden="1">
      <c r="Z44" s="105"/>
      <c r="AA44" s="105"/>
      <c r="AB44" s="105"/>
      <c r="AC44" s="105"/>
      <c r="AD44" s="105"/>
      <c r="AE44" s="105"/>
    </row>
    <row r="45" ht="4.9" customHeight="1" hidden="1"/>
    <row r="46" spans="26:31" ht="15" hidden="1">
      <c r="Z46" s="105"/>
      <c r="AA46" s="105"/>
      <c r="AB46" s="105"/>
      <c r="AC46" s="105"/>
      <c r="AD46" s="105"/>
      <c r="AE46" s="105"/>
    </row>
    <row r="47" spans="26:31" ht="15" hidden="1">
      <c r="Z47" s="105"/>
      <c r="AA47" s="105"/>
      <c r="AB47" s="105"/>
      <c r="AC47" s="105"/>
      <c r="AD47" s="105"/>
      <c r="AE47" s="105"/>
    </row>
    <row r="50" spans="12:25" ht="15">
      <c r="L50" t="s">
        <v>131</v>
      </c>
      <c r="M50" t="s">
        <v>151</v>
      </c>
      <c r="N50" t="s">
        <v>134</v>
      </c>
      <c r="O50" t="s">
        <v>136</v>
      </c>
      <c r="P50" t="s">
        <v>139</v>
      </c>
      <c r="Q50" t="s">
        <v>138</v>
      </c>
      <c r="R50" t="s">
        <v>141</v>
      </c>
      <c r="S50" t="s">
        <v>142</v>
      </c>
      <c r="T50" t="s">
        <v>161</v>
      </c>
      <c r="U50" t="s">
        <v>146</v>
      </c>
      <c r="V50" t="s">
        <v>148</v>
      </c>
      <c r="X50" t="s">
        <v>221</v>
      </c>
      <c r="Y50" t="s">
        <v>281</v>
      </c>
    </row>
    <row r="51" spans="12:25" ht="15">
      <c r="L51" t="s">
        <v>133</v>
      </c>
      <c r="M51" t="s">
        <v>153</v>
      </c>
      <c r="N51" t="s">
        <v>156</v>
      </c>
      <c r="O51" t="s">
        <v>137</v>
      </c>
      <c r="P51" t="s">
        <v>140</v>
      </c>
      <c r="Q51" t="s">
        <v>159</v>
      </c>
      <c r="R51" t="s">
        <v>144</v>
      </c>
      <c r="S51" t="s">
        <v>162</v>
      </c>
      <c r="T51" t="s">
        <v>166</v>
      </c>
      <c r="U51" t="s">
        <v>169</v>
      </c>
      <c r="V51" t="s">
        <v>145</v>
      </c>
      <c r="X51" t="s">
        <v>150</v>
      </c>
      <c r="Y51" t="s">
        <v>197</v>
      </c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JeanNono</dc:creator>
  <cp:keywords/>
  <dc:description/>
  <cp:lastModifiedBy>Roger LABBE</cp:lastModifiedBy>
  <dcterms:created xsi:type="dcterms:W3CDTF">2016-06-07T08:15:23Z</dcterms:created>
  <dcterms:modified xsi:type="dcterms:W3CDTF">2016-06-07T10:12:20Z</dcterms:modified>
  <cp:category/>
  <cp:version/>
  <cp:contentType/>
  <cp:contentStatus/>
</cp:coreProperties>
</file>