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firstSheet="19" activeTab="23"/>
  </bookViews>
  <sheets>
    <sheet name="1 -  P40 M M" sheetId="1" r:id="rId1"/>
    <sheet name="2 -  P40 M M" sheetId="2" r:id="rId2"/>
    <sheet name="28 -  Sen M M" sheetId="3" r:id="rId3"/>
    <sheet name="29 -  Sen M M" sheetId="4" r:id="rId4"/>
    <sheet name="3 -  P40 M M" sheetId="5" r:id="rId5"/>
    <sheet name="30 -  Sen M M" sheetId="6" r:id="rId6"/>
    <sheet name="31 -  Sen M M" sheetId="7" r:id="rId7"/>
    <sheet name="32 -  Sen M M" sheetId="8" r:id="rId8"/>
    <sheet name="33 -  J1 J2 M M" sheetId="9" r:id="rId9"/>
    <sheet name="34 -  J1 J2 M M" sheetId="10" r:id="rId10"/>
    <sheet name="35 -  J3 M M" sheetId="11" r:id="rId11"/>
    <sheet name="36 -  J3 M M" sheetId="12" r:id="rId12"/>
    <sheet name="37 -  C1 C2 C3 M M" sheetId="13" r:id="rId13"/>
    <sheet name="38 -  C1 C2 C3 M M" sheetId="14" r:id="rId14"/>
    <sheet name="39 -  C1 C2 C3 M M" sheetId="15" r:id="rId15"/>
    <sheet name="40 -  C1 C2 C3 M M" sheetId="16" r:id="rId16"/>
    <sheet name="41 -  C1 C2 C3 M M" sheetId="17" r:id="rId17"/>
    <sheet name="42 -  C1 C2 C3 M M" sheetId="18" r:id="rId18"/>
    <sheet name="43 -  C1 C2 C3 M M" sheetId="19" r:id="rId19"/>
    <sheet name="44 -  C1 C2 C3 M M" sheetId="20" r:id="rId20"/>
    <sheet name="45 -  C1 C2 C3 M M" sheetId="21" r:id="rId21"/>
    <sheet name="46 -  C1 C2 C3 M M" sheetId="22" r:id="rId22"/>
    <sheet name="47 -  C1 C2 C3 M M" sheetId="23" r:id="rId23"/>
    <sheet name="48 -  C1 C2 C3 M M" sheetId="24" r:id="rId24"/>
  </sheets>
  <definedNames>
    <definedName name="PouleN°" localSheetId="0">'1 -  P40 M M'!$AC$5</definedName>
    <definedName name="PouleN°" localSheetId="1">'2 -  P40 M M'!$AC$5</definedName>
    <definedName name="PouleN°" localSheetId="2">'28 -  Sen M M'!$AC$5</definedName>
    <definedName name="PouleN°" localSheetId="3">'29 -  Sen M M'!$AC$5</definedName>
    <definedName name="PouleN°" localSheetId="4">'3 -  P40 M M'!$AC$5</definedName>
    <definedName name="PouleN°" localSheetId="5">'30 -  Sen M M'!$AC$5</definedName>
    <definedName name="PouleN°" localSheetId="6">'31 -  Sen M M'!$AC$5</definedName>
    <definedName name="PouleN°" localSheetId="7">'32 -  Sen M M'!$AC$5</definedName>
    <definedName name="PouleN°" localSheetId="8">'33 -  J1 J2 M M'!$AC$5</definedName>
    <definedName name="PouleN°" localSheetId="9">'34 -  J1 J2 M M'!$AC$5</definedName>
    <definedName name="PouleN°" localSheetId="10">'35 -  J3 M M'!$AC$5</definedName>
    <definedName name="PouleN°" localSheetId="11">'36 -  J3 M M'!$AC$5</definedName>
    <definedName name="PouleN°" localSheetId="12">'37 -  C1 C2 C3 M M'!$AC$5</definedName>
    <definedName name="PouleN°" localSheetId="13">'38 -  C1 C2 C3 M M'!$AC$5</definedName>
    <definedName name="PouleN°" localSheetId="14">'39 -  C1 C2 C3 M M'!$AC$5</definedName>
    <definedName name="PouleN°" localSheetId="15">'40 -  C1 C2 C3 M M'!$AC$5</definedName>
    <definedName name="PouleN°" localSheetId="16">'41 -  C1 C2 C3 M M'!$AC$5</definedName>
    <definedName name="PouleN°" localSheetId="17">'42 -  C1 C2 C3 M M'!$AC$5</definedName>
    <definedName name="PouleN°" localSheetId="18">'43 -  C1 C2 C3 M M'!$AC$5</definedName>
    <definedName name="PouleN°" localSheetId="19">'44 -  C1 C2 C3 M M'!$AC$5</definedName>
    <definedName name="PouleN°" localSheetId="20">'45 -  C1 C2 C3 M M'!$AC$5</definedName>
    <definedName name="PouleN°" localSheetId="21">'46 -  C1 C2 C3 M M'!$AC$5</definedName>
    <definedName name="PouleN°" localSheetId="22">'47 -  C1 C2 C3 M M'!$AC$5</definedName>
    <definedName name="PouleN°" localSheetId="23">'48 -  C1 C2 C3 M M'!$AC$5</definedName>
    <definedName name="_xlnm.Print_Area" localSheetId="0">'1 -  P40 M M'!$C$1:$AJ$34</definedName>
    <definedName name="_xlnm.Print_Area" localSheetId="1">'2 -  P40 M M'!$C$1:$AJ$34</definedName>
    <definedName name="_xlnm.Print_Area" localSheetId="2">'28 -  Sen M M'!$C$1:$AJ$34</definedName>
    <definedName name="_xlnm.Print_Area" localSheetId="3">'29 -  Sen M M'!$C$1:$AJ$34</definedName>
    <definedName name="_xlnm.Print_Area" localSheetId="4">'3 -  P40 M M'!$C$1:$AJ$34</definedName>
    <definedName name="_xlnm.Print_Area" localSheetId="5">'30 -  Sen M M'!$C$1:$AJ$34</definedName>
    <definedName name="_xlnm.Print_Area" localSheetId="6">'31 -  Sen M M'!$C$1:$AE$32</definedName>
    <definedName name="_xlnm.Print_Area" localSheetId="7">'32 -  Sen M M'!$C$1:$AE$30</definedName>
    <definedName name="_xlnm.Print_Area" localSheetId="8">'33 -  J1 J2 M M'!$C$1:$AE$30</definedName>
    <definedName name="_xlnm.Print_Area" localSheetId="9">'34 -  J1 J2 M M'!$C$1:$AE$30</definedName>
    <definedName name="_xlnm.Print_Area" localSheetId="10">'35 -  J3 M M'!$C$1:$AE$29</definedName>
    <definedName name="_xlnm.Print_Area" localSheetId="11">'36 -  J3 M M'!$C$1:$AE$29</definedName>
    <definedName name="_xlnm.Print_Area" localSheetId="12">'37 -  C1 C2 C3 M M'!$C$1:$AJ$34</definedName>
    <definedName name="_xlnm.Print_Area" localSheetId="13">'38 -  C1 C2 C3 M M'!$C$1:$AJ$34</definedName>
    <definedName name="_xlnm.Print_Area" localSheetId="14">'39 -  C1 C2 C3 M M'!$C$1:$AJ$34</definedName>
    <definedName name="_xlnm.Print_Area" localSheetId="15">'40 -  C1 C2 C3 M M'!$C$1:$AJ$34</definedName>
    <definedName name="_xlnm.Print_Area" localSheetId="16">'41 -  C1 C2 C3 M M'!$C$1:$AJ$34</definedName>
    <definedName name="_xlnm.Print_Area" localSheetId="17">'42 -  C1 C2 C3 M M'!$C$1:$AJ$34</definedName>
    <definedName name="_xlnm.Print_Area" localSheetId="18">'43 -  C1 C2 C3 M M'!$C$1:$AJ$34</definedName>
    <definedName name="_xlnm.Print_Area" localSheetId="19">'44 -  C1 C2 C3 M M'!$C$1:$AJ$34</definedName>
    <definedName name="_xlnm.Print_Area" localSheetId="20">'45 -  C1 C2 C3 M M'!$C$1:$AJ$34</definedName>
    <definedName name="_xlnm.Print_Area" localSheetId="21">'46 -  C1 C2 C3 M M'!$C$1:$AJ$34</definedName>
    <definedName name="_xlnm.Print_Area" localSheetId="22">'47 -  C1 C2 C3 M M'!$C$1:$AJ$34</definedName>
    <definedName name="_xlnm.Print_Area" localSheetId="23">'48 -  C1 C2 C3 M M'!$C$1:$AG$33</definedName>
  </definedNames>
  <calcPr fullCalcOnLoad="1"/>
</workbook>
</file>

<file path=xl/sharedStrings.xml><?xml version="1.0" encoding="utf-8"?>
<sst xmlns="http://schemas.openxmlformats.org/spreadsheetml/2006/main" count="4107" uniqueCount="544">
  <si>
    <t>N° de TAPIS</t>
  </si>
  <si>
    <t>Catégorie</t>
  </si>
  <si>
    <t>1 -  P40 M M</t>
  </si>
  <si>
    <t>Date:</t>
  </si>
  <si>
    <t>3</t>
  </si>
  <si>
    <t>1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</si>
  <si>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</si>
  <si>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</si>
  <si>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</si>
  <si>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</si>
  <si>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</si>
  <si>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</si>
  <si>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</si>
  <si>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</si>
  <si>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</si>
  <si>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</si>
  <si>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</si>
  <si>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1x3</t>
  </si>
  <si>
    <t>8x10</t>
  </si>
  <si>
    <t>2x4</t>
  </si>
  <si>
    <t>5x9</t>
  </si>
  <si>
    <t>7x10</t>
  </si>
  <si>
    <t>1x6</t>
  </si>
  <si>
    <t>4x8</t>
  </si>
  <si>
    <t>2x7</t>
  </si>
  <si>
    <t>3x5</t>
  </si>
  <si>
    <t>6x9</t>
  </si>
  <si>
    <t>1x4</t>
  </si>
  <si>
    <t>2x6</t>
  </si>
  <si>
    <t>8x9</t>
  </si>
  <si>
    <t>3x7</t>
  </si>
  <si>
    <t>4x10</t>
  </si>
  <si>
    <t>1x5</t>
  </si>
  <si>
    <t>7x9</t>
  </si>
  <si>
    <t>2x8</t>
  </si>
  <si>
    <t>3x6</t>
  </si>
  <si>
    <t>1x7</t>
  </si>
  <si>
    <t>2x5</t>
  </si>
  <si>
    <t>6x10</t>
  </si>
  <si>
    <t>3x8</t>
  </si>
  <si>
    <t>4x9</t>
  </si>
  <si>
    <t>5x10</t>
  </si>
  <si>
    <t>L8:AJ8</t>
  </si>
  <si>
    <t>PDL</t>
  </si>
  <si>
    <t>COUPRIE Olivier</t>
  </si>
  <si>
    <t>M</t>
  </si>
  <si>
    <t>JUDO ANCENIS</t>
  </si>
  <si>
    <t>000</t>
  </si>
  <si>
    <t>103</t>
  </si>
  <si>
    <t>111</t>
  </si>
  <si>
    <t>L8,Q8,V8,AA8,AE8,G20,H20,I20,J20</t>
  </si>
  <si>
    <t>BRE</t>
  </si>
  <si>
    <t>MAREC Dominique</t>
  </si>
  <si>
    <t>DOJO DE CORNOUAILLE</t>
  </si>
  <si>
    <t>100</t>
  </si>
  <si>
    <t>N8,S8,W8,AC8,AF8,G20,K20,G21,H21</t>
  </si>
  <si>
    <t>CASTREC Christian</t>
  </si>
  <si>
    <t>010</t>
  </si>
  <si>
    <t>110</t>
  </si>
  <si>
    <t>020</t>
  </si>
  <si>
    <t>L8,T8,Y8,AD8,AH8,K20,I21,J21,K21</t>
  </si>
  <si>
    <t>MAREC Jean Baptiste</t>
  </si>
  <si>
    <t>N8,R8,V8,Z8,AI8,L20,M20,N20,I21</t>
  </si>
  <si>
    <t>TBO</t>
  </si>
  <si>
    <t>PRIEUR Marc</t>
  </si>
  <si>
    <t>CS OUCQUOIS</t>
  </si>
  <si>
    <t>001</t>
  </si>
  <si>
    <t>O8,T8,AA8,AF8,AJ8,L20,O20,P20,L21</t>
  </si>
  <si>
    <t>FRESNAIS Joel</t>
  </si>
  <si>
    <t>ARTS MARTIAUX ECOUFLANT</t>
  </si>
  <si>
    <t>Q8,U8,W8,AD8,AG8,M20,O20,M21,N21</t>
  </si>
  <si>
    <t>GUERINEAU Denis</t>
  </si>
  <si>
    <t>JUDO CLUB ANGERS LA ROSERAIE</t>
  </si>
  <si>
    <t>P8,S8,Y8,AB8,AE8,N20,P20,M21,O21</t>
  </si>
  <si>
    <t>PANNETIER Bertrand</t>
  </si>
  <si>
    <t>DOJO VITREEN</t>
  </si>
  <si>
    <t>M8,R8,X8,AC8,AH8,H20,L21,N21,O21</t>
  </si>
  <si>
    <t>CLEMENCEAU Vincent</t>
  </si>
  <si>
    <t>DOJO DE LA MOINE</t>
  </si>
  <si>
    <t>O8,U8,X8,AB8,AI8,I20,G21,J21,P21</t>
  </si>
  <si>
    <t>PINARD Florent</t>
  </si>
  <si>
    <t>J C TRELAZEEN</t>
  </si>
  <si>
    <t>000.1</t>
  </si>
  <si>
    <t>102</t>
  </si>
  <si>
    <t>M8,P8,Z8,AG8,AJ8,J20,H21,K21,P21</t>
  </si>
  <si>
    <t>Combats supplémentaires</t>
  </si>
  <si>
    <t>Combats non faits
pour d'éventuels rattrapages</t>
  </si>
  <si>
    <t>1x2</t>
  </si>
  <si>
    <t>1x8</t>
  </si>
  <si>
    <t>1x9</t>
  </si>
  <si>
    <t>1x10</t>
  </si>
  <si>
    <t>2x3</t>
  </si>
  <si>
    <t>4x5</t>
  </si>
  <si>
    <t>4x6</t>
  </si>
  <si>
    <t>4x7</t>
  </si>
  <si>
    <t>5x6</t>
  </si>
  <si>
    <t>5x7</t>
  </si>
  <si>
    <t>N° poule</t>
  </si>
  <si>
    <t>2x9</t>
  </si>
  <si>
    <t>2x10</t>
  </si>
  <si>
    <t>3x4</t>
  </si>
  <si>
    <t>3x9</t>
  </si>
  <si>
    <t>3x10</t>
  </si>
  <si>
    <t>5x8</t>
  </si>
  <si>
    <t>6x7</t>
  </si>
  <si>
    <t>6x8</t>
  </si>
  <si>
    <t>7x8</t>
  </si>
  <si>
    <t>9x10</t>
  </si>
  <si>
    <t>G20:P21</t>
  </si>
  <si>
    <t>Combats de rattrapage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</si>
  <si>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</si>
  <si>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</si>
  <si>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</si>
  <si>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</si>
  <si>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</si>
  <si>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</si>
  <si>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</si>
  <si>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</si>
  <si>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</si>
  <si>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</si>
  <si>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</si>
  <si>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T</t>
  </si>
  <si>
    <t>F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</si>
  <si>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</si>
  <si>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</si>
  <si>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</si>
  <si>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</si>
  <si>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</si>
  <si>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2 -  P40 M M</t>
  </si>
  <si>
    <t>2</t>
  </si>
  <si>
    <t>FARET Miguel</t>
  </si>
  <si>
    <t>JUDO CLUB DE LA POSSONNIERE</t>
  </si>
  <si>
    <t>101</t>
  </si>
  <si>
    <t>011</t>
  </si>
  <si>
    <t>LAMANDE Eddy</t>
  </si>
  <si>
    <t>DOJO NANTAIS</t>
  </si>
  <si>
    <t>GAREL Stephane</t>
  </si>
  <si>
    <t>DOJO PAYS DE LAMBALLE JC</t>
  </si>
  <si>
    <t>TAYSSE Stephane</t>
  </si>
  <si>
    <t>JC SUZERAIN</t>
  </si>
  <si>
    <t>010.1</t>
  </si>
  <si>
    <t>VALLE Stephane</t>
  </si>
  <si>
    <t>JUDO CLUB DE BOUAYE</t>
  </si>
  <si>
    <t>RENAUDIN Damien</t>
  </si>
  <si>
    <t>JUDO CLUB MACAIROIS</t>
  </si>
  <si>
    <t>DONNIO Gildas</t>
  </si>
  <si>
    <t>FOYER CJ MERLEVENEZ</t>
  </si>
  <si>
    <t>FILLATRE Cyril</t>
  </si>
  <si>
    <t>JUDO CLUB BOUGUENAIS</t>
  </si>
  <si>
    <t>PC</t>
  </si>
  <si>
    <t>ROCHETTE Thierry</t>
  </si>
  <si>
    <t>JUDO CLUB DE THOUARSAIS</t>
  </si>
  <si>
    <t>DOUCE Laurent</t>
  </si>
  <si>
    <t>JC ANJOU</t>
  </si>
  <si>
    <t>C</t>
  </si>
  <si>
    <t>28 -  Sen M M</t>
  </si>
  <si>
    <t>ARNAUD Francois</t>
  </si>
  <si>
    <t>JUDO 85</t>
  </si>
  <si>
    <t>BEAUDRON Olivier</t>
  </si>
  <si>
    <t>U.S.ARNAGE</t>
  </si>
  <si>
    <t>NISTAL Brice</t>
  </si>
  <si>
    <t>DOJO COUERONNAIS</t>
  </si>
  <si>
    <t>FACQ Johan</t>
  </si>
  <si>
    <t>JUDO CLUB CASTELORIEN</t>
  </si>
  <si>
    <t>LAMOUREUX Aurelien</t>
  </si>
  <si>
    <t>DOJO TRELAZEEN</t>
  </si>
  <si>
    <t>BRUNIN Vincent</t>
  </si>
  <si>
    <t>J CLUB DU LAYON</t>
  </si>
  <si>
    <t>PASQUIER Jerome</t>
  </si>
  <si>
    <t>JUDO CLUB DE PONTVALLAIN</t>
  </si>
  <si>
    <t>021.1</t>
  </si>
  <si>
    <t>ROUSSEL Anthony</t>
  </si>
  <si>
    <t>SPORT CLUB LE RHEU</t>
  </si>
  <si>
    <t>GEORGEAULT Remi</t>
  </si>
  <si>
    <t>JUDO PAYS DE VILAINE</t>
  </si>
  <si>
    <t>GOUANVIC Gwendal</t>
  </si>
  <si>
    <t>DOJO SAVENAISIEN</t>
  </si>
  <si>
    <t>021</t>
  </si>
  <si>
    <t>29 -  Sen M M</t>
  </si>
  <si>
    <t>MERCEUR Yannick</t>
  </si>
  <si>
    <t>JUDO CLUB DU MANS</t>
  </si>
  <si>
    <t>GARNIER Mickael</t>
  </si>
  <si>
    <t>OLYMPIC JUDO BENET</t>
  </si>
  <si>
    <t>BERBERAN E Santos Soumerou Lourenco</t>
  </si>
  <si>
    <t>LA TOUR D AUVERGNE</t>
  </si>
  <si>
    <t>BRICARD Raphael</t>
  </si>
  <si>
    <t>J C DES MAUGES</t>
  </si>
  <si>
    <t>020.1</t>
  </si>
  <si>
    <t>000.2</t>
  </si>
  <si>
    <t>CADEAU Alexis</t>
  </si>
  <si>
    <t>JUDO CLUB COMMEQUIERS</t>
  </si>
  <si>
    <t>CLOAREC Ronan</t>
  </si>
  <si>
    <t>100.1</t>
  </si>
  <si>
    <t>LEBRUN Pierre</t>
  </si>
  <si>
    <t>KIAI C.CASTELNEUVIEN</t>
  </si>
  <si>
    <t>ROTHUREAU Fabien</t>
  </si>
  <si>
    <t>JUDO CLUB BEAUPREAU</t>
  </si>
  <si>
    <t>001.1</t>
  </si>
  <si>
    <t>GUILBAUD Erik</t>
  </si>
  <si>
    <t>012</t>
  </si>
  <si>
    <t>004</t>
  </si>
  <si>
    <t>LE Nader Clement</t>
  </si>
  <si>
    <t>3 -  P40 M M</t>
  </si>
  <si>
    <t>ROGER Didier</t>
  </si>
  <si>
    <t>JOSEPH Franck</t>
  </si>
  <si>
    <t>JUDO CLUB OREE DE BERCE</t>
  </si>
  <si>
    <t>CALLARD Alexandre</t>
  </si>
  <si>
    <t>DOJO PAIMBLOTIN</t>
  </si>
  <si>
    <t>LELONG Olivier Auguste</t>
  </si>
  <si>
    <t>CLUB JUDO DE LA MCL BRULON</t>
  </si>
  <si>
    <t>CADIER William</t>
  </si>
  <si>
    <t>AUBERT Bruno</t>
  </si>
  <si>
    <t>JUDO CLUB NOYENNAIS</t>
  </si>
  <si>
    <t>LAVAULT Anthony</t>
  </si>
  <si>
    <t>101.1</t>
  </si>
  <si>
    <t>110.1</t>
  </si>
  <si>
    <t>HORAUX Frederic</t>
  </si>
  <si>
    <t>JUDO ATLANTIC CLUB</t>
  </si>
  <si>
    <t>GASNIER Olivier</t>
  </si>
  <si>
    <t>LEBON Gilles</t>
  </si>
  <si>
    <t>J.C.DE HERIC</t>
  </si>
  <si>
    <t>30 -  Sen M M</t>
  </si>
  <si>
    <t>4</t>
  </si>
  <si>
    <t>BOBIN Bruno</t>
  </si>
  <si>
    <t>PASSIONJUDO35</t>
  </si>
  <si>
    <t>COMMEREUC David</t>
  </si>
  <si>
    <t>GACHET Gregory</t>
  </si>
  <si>
    <t>ETOILE SPORTIVE BELLEVILLOISE</t>
  </si>
  <si>
    <t>LEBAUPIN Yann</t>
  </si>
  <si>
    <t>CHAUSSIS Raphael</t>
  </si>
  <si>
    <t>UNION CHOLET JUDO 49</t>
  </si>
  <si>
    <t>000,1</t>
  </si>
  <si>
    <t>GONIN Remi</t>
  </si>
  <si>
    <t>JUDO CLUB CARQUEFOU</t>
  </si>
  <si>
    <t>022</t>
  </si>
  <si>
    <t>MACE Thomas</t>
  </si>
  <si>
    <t>JC NAZAIRIEN</t>
  </si>
  <si>
    <t>RAVELEAU Florian</t>
  </si>
  <si>
    <t>AL JUDO CLUB MONTAIGU</t>
  </si>
  <si>
    <t>CHARRIER Pierrick</t>
  </si>
  <si>
    <t>ALLIANCE MAINE ET LOIRE JUDO</t>
  </si>
  <si>
    <t>GUERIN Anthony</t>
  </si>
  <si>
    <t>JC DE LA DIVATTE</t>
  </si>
  <si>
    <t>100,1</t>
  </si>
  <si>
    <t>010,1</t>
  </si>
  <si>
    <t>002</t>
  </si>
  <si>
    <t>31 -  Sen M M</t>
  </si>
  <si>
    <t>L8:AE8</t>
  </si>
  <si>
    <t>LEGRAND Florian</t>
  </si>
  <si>
    <t>JUDO CLUB NANTES</t>
  </si>
  <si>
    <t>L8,P8,U8,AA8,AD8,G20,H20</t>
  </si>
  <si>
    <t>GIRARD Gregory</t>
  </si>
  <si>
    <t>M8,Q8,T8,V8,AB8,G20,I20</t>
  </si>
  <si>
    <t>TERRY James</t>
  </si>
  <si>
    <t>JUDO PLAINE ET GATINE</t>
  </si>
  <si>
    <t>M8,S8,W8,Z8,AC8,H20,J20</t>
  </si>
  <si>
    <t>BELLEGARDE Bernard</t>
  </si>
  <si>
    <t>ASB REZE</t>
  </si>
  <si>
    <t>001.2</t>
  </si>
  <si>
    <t>L8,N8,R8,V8,Y8,J20,K20</t>
  </si>
  <si>
    <t>GRUAND Steve</t>
  </si>
  <si>
    <t>JUDO CLUB MOUILLERON</t>
  </si>
  <si>
    <t>N8,P8,S8,X8,AB8,L20,M20</t>
  </si>
  <si>
    <t>VIGANNE Arnaud</t>
  </si>
  <si>
    <t>JC BEAUFORTAIS</t>
  </si>
  <si>
    <t>000.F</t>
  </si>
  <si>
    <t>O8,Q8,U8,AC8,AE8,K20,L20</t>
  </si>
  <si>
    <t>MORICEAU Jerome</t>
  </si>
  <si>
    <t>T8,W8,Y8,AA8,AE8,M20,N20</t>
  </si>
  <si>
    <t>DE Brabandere Nicolas</t>
  </si>
  <si>
    <t>EC.JUDO FERRIERES</t>
  </si>
  <si>
    <t>O8,R8,X8,Z8,AD8,I20,N20</t>
  </si>
  <si>
    <t>G20:N20</t>
  </si>
  <si>
    <t>32 -  Sen M M</t>
  </si>
  <si>
    <t>L8:Z8</t>
  </si>
  <si>
    <t>RAMOS Adrien</t>
  </si>
  <si>
    <t>L8,O8,R8,U8,Y8</t>
  </si>
  <si>
    <t>BERNARD Yannick</t>
  </si>
  <si>
    <t>L8,Q8,S8,V8,Z8</t>
  </si>
  <si>
    <t>GRIMAULT Fabrice</t>
  </si>
  <si>
    <t>000,H</t>
  </si>
  <si>
    <t>M8,P8,R8,W8,Z8</t>
  </si>
  <si>
    <t>RETIF Emmanuel</t>
  </si>
  <si>
    <t>M8,O8,T8,V8,X8</t>
  </si>
  <si>
    <t>COQUEMONT Valentin</t>
  </si>
  <si>
    <t>C S LOUVIGNEEN</t>
  </si>
  <si>
    <t>N8,Q8,T8,W8,Y8</t>
  </si>
  <si>
    <t>GUERY Yoann</t>
  </si>
  <si>
    <t>N8,P8,S8,U8,X8</t>
  </si>
  <si>
    <t>33 -  J1 J2 M M</t>
  </si>
  <si>
    <t>5</t>
  </si>
  <si>
    <t>GUERN Kevin</t>
  </si>
  <si>
    <t>DOJO ST PHILIBERT TREGUNC</t>
  </si>
  <si>
    <t>CALBRY Maxime</t>
  </si>
  <si>
    <t>J C MONTREUIL JUIGNE</t>
  </si>
  <si>
    <t>BOCHEREAU Arthur</t>
  </si>
  <si>
    <t>011.1</t>
  </si>
  <si>
    <t>ROBICHON Valentin</t>
  </si>
  <si>
    <t>E.S.BOURGUEIL</t>
  </si>
  <si>
    <t>LE Bourligu Kelian</t>
  </si>
  <si>
    <t>TRICHET Maxime</t>
  </si>
  <si>
    <t>UNION JUDO LITTORAL VENDEE</t>
  </si>
  <si>
    <t>34 -  J1 J2 M M</t>
  </si>
  <si>
    <t>CADET Jonathan</t>
  </si>
  <si>
    <t>AUBANCE JUDO BRISSAC</t>
  </si>
  <si>
    <t>GERIN Raphael</t>
  </si>
  <si>
    <t>JC BOUCHEMAINE</t>
  </si>
  <si>
    <t>BERGHEN Alexandre</t>
  </si>
  <si>
    <t>A FREBAULT LORIENT JUDO</t>
  </si>
  <si>
    <t>MACE Aleph</t>
  </si>
  <si>
    <t>GUENON Aubin</t>
  </si>
  <si>
    <t>CHAUVEAU Alexandre</t>
  </si>
  <si>
    <t>J C YONNAIS</t>
  </si>
  <si>
    <t>35 -  J3 M M</t>
  </si>
  <si>
    <t>L8:U8</t>
  </si>
  <si>
    <t>PINHERO Tanguy</t>
  </si>
  <si>
    <t>EVRE JUDO ST PIERRE LE MAY</t>
  </si>
  <si>
    <t>M8,O8,Q8,S8</t>
  </si>
  <si>
    <t>ROTTIE Tom</t>
  </si>
  <si>
    <t>M8,P8,R8,T8</t>
  </si>
  <si>
    <t>BETTAN Bruno</t>
  </si>
  <si>
    <t>CPB Rennes</t>
  </si>
  <si>
    <t>N8,P8,S8,U8</t>
  </si>
  <si>
    <t>RETAILLEAU Pierre</t>
  </si>
  <si>
    <t>L8,N8,Q8,T8</t>
  </si>
  <si>
    <t>OLIVEIRA Aymeric</t>
  </si>
  <si>
    <t>CS ALLONNAIS</t>
  </si>
  <si>
    <t>112</t>
  </si>
  <si>
    <t>L8,O8,R8,U8</t>
  </si>
  <si>
    <t>36 -  J3 M M</t>
  </si>
  <si>
    <t>BOSSARD Sylvain</t>
  </si>
  <si>
    <t>JUDO CLUB DIONYSIEN ET D.A.</t>
  </si>
  <si>
    <t>MARTIN Clement</t>
  </si>
  <si>
    <t>0</t>
  </si>
  <si>
    <t>BERNARD Samuel</t>
  </si>
  <si>
    <t>BRUNEAU Alexandre</t>
  </si>
  <si>
    <t>RIGAULT Thomas</t>
  </si>
  <si>
    <t>JUDO CLUB FERTOIS</t>
  </si>
  <si>
    <t>37 -  C1 C2 C3 M M</t>
  </si>
  <si>
    <t>BERNARD Aymeric</t>
  </si>
  <si>
    <t>JUDO CLUB DU PAYS GALLO</t>
  </si>
  <si>
    <t>ROGER Antonin</t>
  </si>
  <si>
    <t>AS JUDO HANCHES</t>
  </si>
  <si>
    <t>TETARD Damien</t>
  </si>
  <si>
    <t>JC DU BOCAGE BRESSUIRAIS</t>
  </si>
  <si>
    <t>BEDOUET Ronan</t>
  </si>
  <si>
    <t>ALLIANCE JUDO 53</t>
  </si>
  <si>
    <t>DREAN Flavien</t>
  </si>
  <si>
    <t>JC ST SEBASTIEN</t>
  </si>
  <si>
    <t>SAVOT Hugo</t>
  </si>
  <si>
    <t>AVENIR SONZAY JUDO</t>
  </si>
  <si>
    <t>SAVOT Paul</t>
  </si>
  <si>
    <t>BEAUDET Matteo</t>
  </si>
  <si>
    <t>SPORTS LOISIRS SECTION JUDO</t>
  </si>
  <si>
    <t>GIRARD Dany</t>
  </si>
  <si>
    <t>PITON Leo</t>
  </si>
  <si>
    <t>38 -  C1 C2 C3 M M</t>
  </si>
  <si>
    <t>PEROU Elie</t>
  </si>
  <si>
    <t>TRILLOT Antonin</t>
  </si>
  <si>
    <t>JUDO CLUB LA FLECHE</t>
  </si>
  <si>
    <t>IDF</t>
  </si>
  <si>
    <t>BOURASSEAU Evan</t>
  </si>
  <si>
    <t>A S M B MONTIGNY</t>
  </si>
  <si>
    <t>113</t>
  </si>
  <si>
    <t>014</t>
  </si>
  <si>
    <t>CANOVA Billy</t>
  </si>
  <si>
    <t>JUDO LES SORINIERS (JLS)</t>
  </si>
  <si>
    <t>CANOVA Micky</t>
  </si>
  <si>
    <t>GUIMIER Pierre</t>
  </si>
  <si>
    <t>ANTONNIERE JUDO CLUB 72</t>
  </si>
  <si>
    <t>JADEAU Aurelien</t>
  </si>
  <si>
    <t>KEN GO JUDO JUJITSU</t>
  </si>
  <si>
    <t>LAMBERT Adrien</t>
  </si>
  <si>
    <t>PRAUD Elie</t>
  </si>
  <si>
    <t>CREUSIER Raphael</t>
  </si>
  <si>
    <t>J C MAYENNAIS</t>
  </si>
  <si>
    <t>39 -  C1 C2 C3 M M</t>
  </si>
  <si>
    <t>GAUVIN Ian</t>
  </si>
  <si>
    <t>JUDO CLUB PLESSEEN</t>
  </si>
  <si>
    <t>GIULIANI Pierre</t>
  </si>
  <si>
    <t>DOJO CASTROGONTERIEN</t>
  </si>
  <si>
    <t>MARTINEZ Pedro</t>
  </si>
  <si>
    <t>JUDO CLUB MONTOIRE/S/LE LOIR</t>
  </si>
  <si>
    <t>DASSE Vincent</t>
  </si>
  <si>
    <t>STADE LOUPEEN JUDO</t>
  </si>
  <si>
    <t>LEMAITRE Antonin</t>
  </si>
  <si>
    <t>EUSTACHE Jonathan</t>
  </si>
  <si>
    <t>US PRECIGNE</t>
  </si>
  <si>
    <t>BERTEL Francois</t>
  </si>
  <si>
    <t>AS DE CHANTEPIE JUDO</t>
  </si>
  <si>
    <t>BODIN Mathieu</t>
  </si>
  <si>
    <t>EVAIN Remi</t>
  </si>
  <si>
    <t>JUDO CLUB D AYTRE</t>
  </si>
  <si>
    <t>GIROUD Corentin</t>
  </si>
  <si>
    <t>40 -  C1 C2 C3 M M</t>
  </si>
  <si>
    <t>LELIEVRE Francois</t>
  </si>
  <si>
    <t>LUCAS Maxence</t>
  </si>
  <si>
    <t>JUDO - JU-JITSU DU LOIR</t>
  </si>
  <si>
    <t>PEISER Alexis</t>
  </si>
  <si>
    <t>NOR</t>
  </si>
  <si>
    <t>ROBBE Killian</t>
  </si>
  <si>
    <t>OLYMPIQUE CLUB BRIOUZAIN</t>
  </si>
  <si>
    <t>SERRAND Nicolas</t>
  </si>
  <si>
    <t>J C DES MARCHES DE BRETAGNE</t>
  </si>
  <si>
    <t>TALLON Remy</t>
  </si>
  <si>
    <t>COART Yann</t>
  </si>
  <si>
    <t>ASSOCIATION J.C. ANDOLLEEN</t>
  </si>
  <si>
    <t>MERANT Valentin</t>
  </si>
  <si>
    <t>MIOT Gregory</t>
  </si>
  <si>
    <t>JUDO CLUB DE SAVONNIERES</t>
  </si>
  <si>
    <t>DUVOUX Baptiste</t>
  </si>
  <si>
    <t>41 -  C1 C2 C3 M M</t>
  </si>
  <si>
    <t>GECCHELE Wilfried</t>
  </si>
  <si>
    <t>JUDO CLUB LES ROSIERS/LOIRE</t>
  </si>
  <si>
    <t>LAIDET Nathan</t>
  </si>
  <si>
    <t>LECLERC Lucas</t>
  </si>
  <si>
    <t>ESP.SPORT DU BEFFROI JUDO</t>
  </si>
  <si>
    <t>MATHE Aurelien</t>
  </si>
  <si>
    <t>JUDO COTE DE LUMIERE</t>
  </si>
  <si>
    <t>OBLIGIS Jules</t>
  </si>
  <si>
    <t>OZDEMIROV Mourad</t>
  </si>
  <si>
    <t>JUDO JUJITSU MURS-ERIGNE</t>
  </si>
  <si>
    <t>TARDE Titouan</t>
  </si>
  <si>
    <t>BELLIER Tanguy</t>
  </si>
  <si>
    <t>CERVELLO Quentin</t>
  </si>
  <si>
    <t>STE LUCE JUDO-JUJITSU</t>
  </si>
  <si>
    <t>FONTENILLE Adrien</t>
  </si>
  <si>
    <t>42 -  C1 C2 C3 M M</t>
  </si>
  <si>
    <t>HIRARDOT Victor</t>
  </si>
  <si>
    <t>L Hote Alexandre</t>
  </si>
  <si>
    <t>JUDO LOISIRS LAVAL AVESNIERES</t>
  </si>
  <si>
    <t>LECOQ Axel</t>
  </si>
  <si>
    <t>LELIEVRE Theo</t>
  </si>
  <si>
    <t>NORMAND Melvin</t>
  </si>
  <si>
    <t>PACAUD Etienne</t>
  </si>
  <si>
    <t>BERTHOLOM Francois</t>
  </si>
  <si>
    <t>JUDO ARGOET GOLFE</t>
  </si>
  <si>
    <t>RAIMBAULT Julien</t>
  </si>
  <si>
    <t>ROBERT Benjamin</t>
  </si>
  <si>
    <t>ROLLO Antoine</t>
  </si>
  <si>
    <t>43 -  C1 C2 C3 M M</t>
  </si>
  <si>
    <t>BOCHER Ilan</t>
  </si>
  <si>
    <t>BOUGAULT Kevin</t>
  </si>
  <si>
    <t>BRUNELLO Ugo</t>
  </si>
  <si>
    <t>DIDIER Loic</t>
  </si>
  <si>
    <t>SUDESTMANCEAU JJ CLUB</t>
  </si>
  <si>
    <t>JARD Timothe</t>
  </si>
  <si>
    <t>ORIOT Arthur</t>
  </si>
  <si>
    <t>J.C.SUCEEN</t>
  </si>
  <si>
    <t>PEREZ Thibaud</t>
  </si>
  <si>
    <t>BENAITEAU Tony</t>
  </si>
  <si>
    <t>LACOSTE Thibault</t>
  </si>
  <si>
    <t>J.C. DU BASSIN SAUMUROIS</t>
  </si>
  <si>
    <t>SILANDE Martin</t>
  </si>
  <si>
    <t>SHIN DOJO HERBLINOIS</t>
  </si>
  <si>
    <t>44 -  C1 C2 C3 M M</t>
  </si>
  <si>
    <t>BRIARD Hugo</t>
  </si>
  <si>
    <t>DESNOYERS Alexandre</t>
  </si>
  <si>
    <t>JUDO CLUB LOURY</t>
  </si>
  <si>
    <t>GIRAULT Francois</t>
  </si>
  <si>
    <t>JC HERBIGNACAIS</t>
  </si>
  <si>
    <t>MATAMOROS Diego</t>
  </si>
  <si>
    <t>JUDO CLUB DE METTRAY</t>
  </si>
  <si>
    <t>MEIGNANT Julien</t>
  </si>
  <si>
    <t>ALEXANDRE Remi</t>
  </si>
  <si>
    <t>ARTS MARTIAUX DE TOURAINE</t>
  </si>
  <si>
    <t>DAVID Hugo</t>
  </si>
  <si>
    <t>LALUBIN Francois</t>
  </si>
  <si>
    <t>LAMOUR Clement</t>
  </si>
  <si>
    <t>JUDO CLUB DE VERTOU</t>
  </si>
  <si>
    <t>LEMOULT William</t>
  </si>
  <si>
    <t>JUDO CLUB CLOYSIEN</t>
  </si>
  <si>
    <t>45 -  C1 C2 C3 M M</t>
  </si>
  <si>
    <t>LERAY Tom</t>
  </si>
  <si>
    <t>MEUNIER Thibault</t>
  </si>
  <si>
    <t>JUDO CLUB LUCQUOIS</t>
  </si>
  <si>
    <t>BOUREAU Corentin</t>
  </si>
  <si>
    <t>BUISSON Pierre</t>
  </si>
  <si>
    <t>JUDO CLUB SILLEEN</t>
  </si>
  <si>
    <t>COLLARD Sylvain</t>
  </si>
  <si>
    <t>US ST ARNOULT</t>
  </si>
  <si>
    <t>010.2</t>
  </si>
  <si>
    <t>FONTENILLE Mathieu</t>
  </si>
  <si>
    <t>LAGARDE Romain</t>
  </si>
  <si>
    <t>LANGEREAU Pierre Louis</t>
  </si>
  <si>
    <t>MORILLE Hugo</t>
  </si>
  <si>
    <t>OLYMPIQUE JUDO CHEMILLE</t>
  </si>
  <si>
    <t>POTIER Sylvain</t>
  </si>
  <si>
    <t>46 -  C1 C2 C3 M M</t>
  </si>
  <si>
    <t>ROMET Nicolas</t>
  </si>
  <si>
    <t>000.3</t>
  </si>
  <si>
    <t>BRIEY Lenny</t>
  </si>
  <si>
    <t>AS SPORT CORDEMAIS</t>
  </si>
  <si>
    <t>LEROI Maxime</t>
  </si>
  <si>
    <t>JUDO CLUB LES HERBIERS</t>
  </si>
  <si>
    <t>RETE Audran</t>
  </si>
  <si>
    <t>DANET Jean</t>
  </si>
  <si>
    <t>TOURE Florian</t>
  </si>
  <si>
    <t>GLIMOIS Geoffrey</t>
  </si>
  <si>
    <t>BERROU Tom</t>
  </si>
  <si>
    <t>JUDO CLUB PENMARC H</t>
  </si>
  <si>
    <t>BOURRAT Mathieu</t>
  </si>
  <si>
    <t>C.P.B. RENNES</t>
  </si>
  <si>
    <t>DION Ewen</t>
  </si>
  <si>
    <t>47 -  C1 C2 C3 M M</t>
  </si>
  <si>
    <t>HALGAND Antoine</t>
  </si>
  <si>
    <t>LEROUX Vincent</t>
  </si>
  <si>
    <t>DERRE Gabin</t>
  </si>
  <si>
    <t>EL Outmani Yacine</t>
  </si>
  <si>
    <t>JANIN Hadrien</t>
  </si>
  <si>
    <t>LELANDAIS Willy</t>
  </si>
  <si>
    <t>FOYER LAIC SEGRIE F.</t>
  </si>
  <si>
    <t>MORANTIN Bastien</t>
  </si>
  <si>
    <t>REINBOLT Nicolas</t>
  </si>
  <si>
    <t>KETSUGO ANGERS</t>
  </si>
  <si>
    <t>TESSIER Romain</t>
  </si>
  <si>
    <t>GARNIER Jean-Guirma</t>
  </si>
  <si>
    <t>E.S. CRAON JUDO JUJITSU</t>
  </si>
  <si>
    <t>48 -  C1 C2 C3 M M</t>
  </si>
  <si>
    <t>L8:AG8</t>
  </si>
  <si>
    <t>HERBERT Adrien</t>
  </si>
  <si>
    <t>Q8,U8,X8,AB8,G20,H20,I20,J20</t>
  </si>
  <si>
    <t>BOURLIER Romain</t>
  </si>
  <si>
    <t>P8,S8,V8,Z8,AC8,G20,K20,L20</t>
  </si>
  <si>
    <t>BLANCHET Corentin</t>
  </si>
  <si>
    <t>DOJO MAURONNAIS</t>
  </si>
  <si>
    <t>101.2</t>
  </si>
  <si>
    <t>O8,T8,W8,AA8,AD8,H20,K20,M20</t>
  </si>
  <si>
    <t>DELAHAYE Nathan</t>
  </si>
  <si>
    <t>JUDO CLUB RENAZE</t>
  </si>
  <si>
    <t>N8,Q8,V8,Y8,AE8,M20,N20,O20</t>
  </si>
  <si>
    <t>DOUILLARD Louis Marie</t>
  </si>
  <si>
    <t>M8,S8,W8,AB8,AF8,N20,P20,Q20</t>
  </si>
  <si>
    <t>GAREAU Spalanzani William</t>
  </si>
  <si>
    <t>DOJO DU SOC CANDE</t>
  </si>
  <si>
    <t>L8,T8,X8,AC8,AG8,O20,P20,R20</t>
  </si>
  <si>
    <t>MACHADO Matteo</t>
  </si>
  <si>
    <t>N8,R8,U8,Z8,AD8,Q20,R20,S20</t>
  </si>
  <si>
    <t>CAILLOU Quentin</t>
  </si>
  <si>
    <t>ECOLE JUDO JUJITSU DE CHOLET</t>
  </si>
  <si>
    <t>M8,P8,AA8,AE8,AG8,I20,S20,T20</t>
  </si>
  <si>
    <t>BILLAUDEAU Antoine</t>
  </si>
  <si>
    <t>L8,O8,R8,Y8,AF8,J20,L20,T20</t>
  </si>
  <si>
    <t>G20:T20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</si>
</sst>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79">
    <xf numFmtId="0" fontId="0" fillId="0" borderId="0" xfId="0" applyFont="1" applyAlignment="1">
      <alignment/>
    </xf>
    <xf numFmtId="0" fontId="19" fillId="0" borderId="0" xfId="50" applyFont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center" vertical="center" shrinkToFit="1"/>
      <protection hidden="1"/>
    </xf>
    <xf numFmtId="0" fontId="19" fillId="0" borderId="0" xfId="50" applyFont="1" applyAlignment="1" applyProtection="1">
      <alignment vertical="center"/>
      <protection hidden="1"/>
    </xf>
    <xf numFmtId="0" fontId="18" fillId="0" borderId="0" xfId="50" applyAlignment="1" applyProtection="1">
      <alignment horizontal="center" vertical="center"/>
      <protection hidden="1"/>
    </xf>
    <xf numFmtId="0" fontId="18" fillId="0" borderId="0" xfId="50" applyAlignment="1" applyProtection="1">
      <alignment vertical="center"/>
      <protection hidden="1"/>
    </xf>
    <xf numFmtId="0" fontId="21" fillId="0" borderId="10" xfId="50" applyFont="1" applyBorder="1" applyAlignment="1" applyProtection="1">
      <alignment horizontal="center" vertical="center"/>
      <protection hidden="1"/>
    </xf>
    <xf numFmtId="0" fontId="19" fillId="0" borderId="0" xfId="50" applyFont="1" applyFill="1" applyBorder="1" applyAlignment="1" applyProtection="1">
      <alignment vertical="center"/>
      <protection hidden="1"/>
    </xf>
    <xf numFmtId="0" fontId="19" fillId="0" borderId="0" xfId="50" applyFont="1" applyAlignment="1" applyProtection="1">
      <alignment horizontal="left" vertical="center"/>
      <protection hidden="1"/>
    </xf>
    <xf numFmtId="0" fontId="22" fillId="0" borderId="0" xfId="50" applyFont="1" applyAlignment="1" applyProtection="1">
      <alignment horizontal="center" vertical="center"/>
      <protection hidden="1"/>
    </xf>
    <xf numFmtId="0" fontId="21" fillId="0" borderId="0" xfId="50" applyFont="1" applyAlignment="1" applyProtection="1">
      <alignment horizontal="right" vertical="center"/>
      <protection hidden="1"/>
    </xf>
    <xf numFmtId="0" fontId="21" fillId="0" borderId="0" xfId="50" applyFont="1" applyBorder="1" applyAlignment="1" applyProtection="1">
      <alignment horizontal="right" vertical="center"/>
      <protection hidden="1"/>
    </xf>
    <xf numFmtId="0" fontId="23" fillId="0" borderId="11" xfId="50" applyFont="1" applyBorder="1" applyAlignment="1" applyProtection="1">
      <alignment horizontal="center" vertical="center" shrinkToFit="1"/>
      <protection hidden="1"/>
    </xf>
    <xf numFmtId="0" fontId="21" fillId="0" borderId="0" xfId="50" applyFont="1" applyAlignment="1" applyProtection="1">
      <alignment horizontal="left" vertical="center"/>
      <protection hidden="1"/>
    </xf>
    <xf numFmtId="164" fontId="18" fillId="0" borderId="0" xfId="50" applyNumberFormat="1" applyFont="1" applyAlignment="1" applyProtection="1">
      <alignment horizontal="left" vertical="center" shrinkToFit="1"/>
      <protection hidden="1"/>
    </xf>
    <xf numFmtId="0" fontId="53" fillId="0" borderId="0" xfId="50" applyFont="1" applyAlignment="1" applyProtection="1">
      <alignment vertical="center"/>
      <protection hidden="1"/>
    </xf>
    <xf numFmtId="0" fontId="25" fillId="0" borderId="12" xfId="50" applyFont="1" applyBorder="1" applyAlignment="1" applyProtection="1">
      <alignment horizontal="center" vertical="center"/>
      <protection hidden="1"/>
    </xf>
    <xf numFmtId="0" fontId="18" fillId="0" borderId="0" xfId="50" applyBorder="1" applyAlignment="1" applyProtection="1">
      <alignment vertical="center"/>
      <protection hidden="1"/>
    </xf>
    <xf numFmtId="0" fontId="25" fillId="0" borderId="13" xfId="50" applyFont="1" applyBorder="1" applyAlignment="1" applyProtection="1">
      <alignment horizontal="center" vertical="center"/>
      <protection hidden="1"/>
    </xf>
    <xf numFmtId="0" fontId="18" fillId="0" borderId="11" xfId="50" applyBorder="1" applyAlignment="1" applyProtection="1">
      <alignment horizontal="center" vertical="center"/>
      <protection hidden="1"/>
    </xf>
    <xf numFmtId="0" fontId="18" fillId="0" borderId="0" xfId="50" applyAlignment="1" applyProtection="1">
      <alignment horizontal="right" vertical="center"/>
      <protection hidden="1"/>
    </xf>
    <xf numFmtId="0" fontId="18" fillId="0" borderId="14" xfId="50" applyBorder="1" applyAlignment="1" applyProtection="1">
      <alignment horizontal="right" vertical="center"/>
      <protection hidden="1"/>
    </xf>
    <xf numFmtId="0" fontId="18" fillId="0" borderId="0" xfId="50" applyAlignment="1" applyProtection="1">
      <alignment horizontal="left" vertical="center"/>
      <protection hidden="1"/>
    </xf>
    <xf numFmtId="0" fontId="23" fillId="0" borderId="0" xfId="50" applyFont="1" applyAlignment="1" applyProtection="1">
      <alignment horizontal="center" vertical="center"/>
      <protection hidden="1"/>
    </xf>
    <xf numFmtId="0" fontId="23" fillId="0" borderId="15" xfId="50" applyFont="1" applyBorder="1" applyAlignment="1" applyProtection="1">
      <alignment horizontal="center" vertical="center"/>
      <protection hidden="1"/>
    </xf>
    <xf numFmtId="0" fontId="26" fillId="0" borderId="16" xfId="50" applyFont="1" applyBorder="1" applyAlignment="1" applyProtection="1">
      <alignment horizontal="center" vertical="center"/>
      <protection hidden="1"/>
    </xf>
    <xf numFmtId="0" fontId="26" fillId="0" borderId="17" xfId="50" applyFont="1" applyBorder="1" applyAlignment="1" applyProtection="1">
      <alignment horizontal="center" vertical="center"/>
      <protection hidden="1"/>
    </xf>
    <xf numFmtId="0" fontId="26" fillId="0" borderId="18" xfId="50" applyFont="1" applyBorder="1" applyAlignment="1" applyProtection="1">
      <alignment horizontal="center" vertical="center"/>
      <protection hidden="1"/>
    </xf>
    <xf numFmtId="0" fontId="26" fillId="0" borderId="0" xfId="5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26" fillId="0" borderId="19" xfId="50" applyFont="1" applyBorder="1" applyAlignment="1" applyProtection="1">
      <alignment horizontal="center" vertical="center"/>
      <protection hidden="1"/>
    </xf>
    <xf numFmtId="0" fontId="26" fillId="0" borderId="20" xfId="50" applyFont="1" applyBorder="1" applyAlignment="1" applyProtection="1">
      <alignment horizontal="center" vertical="center"/>
      <protection hidden="1"/>
    </xf>
    <xf numFmtId="0" fontId="26" fillId="0" borderId="21" xfId="50" applyFont="1" applyBorder="1" applyAlignment="1" applyProtection="1">
      <alignment horizontal="center" vertical="center"/>
      <protection hidden="1"/>
    </xf>
    <xf numFmtId="0" fontId="27" fillId="0" borderId="0" xfId="50" applyFont="1" applyAlignment="1" applyProtection="1">
      <alignment vertical="center"/>
      <protection hidden="1"/>
    </xf>
    <xf numFmtId="0" fontId="18" fillId="0" borderId="0" xfId="50" applyFill="1" applyBorder="1" applyAlignment="1" applyProtection="1">
      <alignment horizontal="center"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19" fillId="0" borderId="0" xfId="50" applyFont="1" applyBorder="1" applyAlignment="1" applyProtection="1">
      <alignment/>
      <protection hidden="1"/>
    </xf>
    <xf numFmtId="0" fontId="28" fillId="33" borderId="11" xfId="50" applyFont="1" applyFill="1" applyBorder="1" applyAlignment="1" applyProtection="1">
      <alignment horizontal="center" vertical="center" shrinkToFit="1"/>
      <protection hidden="1"/>
    </xf>
    <xf numFmtId="0" fontId="21" fillId="33" borderId="11" xfId="50" applyFont="1" applyFill="1" applyBorder="1" applyAlignment="1" applyProtection="1">
      <alignment horizontal="center" vertical="center"/>
      <protection hidden="1"/>
    </xf>
    <xf numFmtId="0" fontId="21" fillId="33" borderId="11" xfId="50" applyFont="1" applyFill="1" applyBorder="1" applyAlignment="1" applyProtection="1">
      <alignment horizontal="center" vertical="center" shrinkToFit="1"/>
      <protection hidden="1"/>
    </xf>
    <xf numFmtId="0" fontId="21" fillId="33" borderId="22" xfId="50" applyFont="1" applyFill="1" applyBorder="1" applyAlignment="1" applyProtection="1">
      <alignment horizontal="center" vertical="center" shrinkToFit="1"/>
      <protection hidden="1"/>
    </xf>
    <xf numFmtId="0" fontId="21" fillId="33" borderId="23" xfId="50" applyFont="1" applyFill="1" applyBorder="1" applyAlignment="1" applyProtection="1">
      <alignment horizontal="center" vertical="center" shrinkToFit="1"/>
      <protection hidden="1"/>
    </xf>
    <xf numFmtId="0" fontId="21" fillId="33" borderId="24" xfId="50" applyFont="1" applyFill="1" applyBorder="1" applyAlignment="1" applyProtection="1">
      <alignment horizontal="center" vertical="center" shrinkToFit="1"/>
      <protection hidden="1"/>
    </xf>
    <xf numFmtId="0" fontId="28" fillId="34" borderId="11" xfId="50" applyFont="1" applyFill="1" applyBorder="1" applyAlignment="1" applyProtection="1">
      <alignment horizontal="center" vertical="center"/>
      <protection hidden="1" locked="0"/>
    </xf>
    <xf numFmtId="0" fontId="29" fillId="35" borderId="11" xfId="50" applyFont="1" applyFill="1" applyBorder="1" applyAlignment="1" applyProtection="1">
      <alignment horizontal="center" vertical="center"/>
      <protection hidden="1" locked="0"/>
    </xf>
    <xf numFmtId="0" fontId="28" fillId="35" borderId="11" xfId="50" applyFont="1" applyFill="1" applyBorder="1" applyAlignment="1" applyProtection="1">
      <alignment horizontal="center" vertical="center"/>
      <protection hidden="1" locked="0"/>
    </xf>
    <xf numFmtId="0" fontId="29" fillId="36" borderId="11" xfId="50" applyFont="1" applyFill="1" applyBorder="1" applyAlignment="1" applyProtection="1">
      <alignment horizontal="center" vertical="center"/>
      <protection hidden="1" locked="0"/>
    </xf>
    <xf numFmtId="0" fontId="30" fillId="0" borderId="0" xfId="50" applyFont="1" applyFill="1" applyBorder="1" applyAlignment="1" applyProtection="1">
      <alignment horizontal="center" vertical="center" wrapText="1"/>
      <protection hidden="1"/>
    </xf>
    <xf numFmtId="0" fontId="19" fillId="0" borderId="0" xfId="50" applyFont="1" applyFill="1" applyAlignment="1" applyProtection="1" quotePrefix="1">
      <alignment horizontal="left" vertical="center"/>
      <protection hidden="1"/>
    </xf>
    <xf numFmtId="0" fontId="0" fillId="0" borderId="0" xfId="0" applyFill="1" applyAlignment="1">
      <alignment/>
    </xf>
    <xf numFmtId="0" fontId="19" fillId="0" borderId="0" xfId="50" applyFont="1" applyAlignment="1" applyProtection="1" quotePrefix="1">
      <alignment horizontal="left" vertical="center"/>
      <protection hidden="1"/>
    </xf>
    <xf numFmtId="0" fontId="31" fillId="0" borderId="11" xfId="50" applyFont="1" applyBorder="1" applyAlignment="1" applyProtection="1">
      <alignment horizontal="center" vertical="center" shrinkToFit="1"/>
      <protection hidden="1"/>
    </xf>
    <xf numFmtId="0" fontId="28" fillId="33" borderId="11" xfId="50" applyFont="1" applyFill="1" applyBorder="1" applyAlignment="1" applyProtection="1">
      <alignment horizontal="center" vertical="center"/>
      <protection hidden="1"/>
    </xf>
    <xf numFmtId="0" fontId="31" fillId="0" borderId="11" xfId="50" applyFont="1" applyBorder="1" applyAlignment="1" applyProtection="1">
      <alignment vertical="center"/>
      <protection hidden="1"/>
    </xf>
    <xf numFmtId="0" fontId="32" fillId="0" borderId="22" xfId="50" applyFont="1" applyBorder="1" applyAlignment="1" applyProtection="1">
      <alignment horizontal="center" vertical="center" shrinkToFit="1"/>
      <protection hidden="1"/>
    </xf>
    <xf numFmtId="0" fontId="32" fillId="0" borderId="23" xfId="50" applyFont="1" applyBorder="1" applyAlignment="1" applyProtection="1">
      <alignment horizontal="center" vertical="center" shrinkToFit="1"/>
      <protection hidden="1"/>
    </xf>
    <xf numFmtId="0" fontId="32" fillId="0" borderId="24" xfId="50" applyFont="1" applyBorder="1" applyAlignment="1" applyProtection="1">
      <alignment horizontal="center" vertical="center" shrinkToFit="1"/>
      <protection hidden="1"/>
    </xf>
    <xf numFmtId="49" fontId="31" fillId="0" borderId="11" xfId="50" applyNumberFormat="1" applyFont="1" applyFill="1" applyBorder="1" applyAlignment="1" applyProtection="1">
      <alignment horizontal="center" vertical="center" shrinkToFit="1"/>
      <protection locked="0"/>
    </xf>
    <xf numFmtId="49" fontId="31" fillId="33" borderId="11" xfId="50" applyNumberFormat="1" applyFont="1" applyFill="1" applyBorder="1" applyAlignment="1" applyProtection="1">
      <alignment horizontal="center" vertical="center" shrinkToFit="1"/>
      <protection hidden="1"/>
    </xf>
    <xf numFmtId="49" fontId="28" fillId="0" borderId="0" xfId="50" applyNumberFormat="1" applyFont="1" applyFill="1" applyBorder="1" applyAlignment="1" applyProtection="1">
      <alignment horizontal="center" vertical="center"/>
      <protection hidden="1"/>
    </xf>
    <xf numFmtId="49" fontId="31" fillId="0" borderId="0" xfId="50" applyNumberFormat="1" applyFont="1" applyFill="1" applyBorder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1" fillId="0" borderId="0" xfId="50" applyFont="1" applyFill="1" applyAlignment="1" applyProtection="1" quotePrefix="1">
      <alignment horizontal="left" vertical="center"/>
      <protection hidden="1"/>
    </xf>
    <xf numFmtId="0" fontId="31" fillId="0" borderId="0" xfId="50" applyFont="1" applyFill="1" applyAlignment="1" applyProtection="1">
      <alignment horizontal="center" vertical="center"/>
      <protection hidden="1"/>
    </xf>
    <xf numFmtId="0" fontId="31" fillId="0" borderId="0" xfId="50" applyFont="1" applyAlignment="1" applyProtection="1" quotePrefix="1">
      <alignment horizontal="left" vertical="center"/>
      <protection hidden="1"/>
    </xf>
    <xf numFmtId="0" fontId="31" fillId="35" borderId="11" xfId="50" applyFont="1" applyFill="1" applyBorder="1" applyAlignment="1" applyProtection="1">
      <alignment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11" xfId="50" applyFont="1" applyFill="1" applyBorder="1" applyAlignment="1" applyProtection="1">
      <alignment horizontal="center" vertical="center" shrinkToFit="1"/>
      <protection locked="0"/>
    </xf>
    <xf numFmtId="0" fontId="31" fillId="0" borderId="0" xfId="50" applyFont="1" applyFill="1" applyAlignment="1" applyProtection="1">
      <alignment vertical="center"/>
      <protection hidden="1"/>
    </xf>
    <xf numFmtId="49" fontId="31" fillId="0" borderId="0" xfId="50" applyNumberFormat="1" applyFont="1" applyFill="1" applyBorder="1" applyAlignment="1" applyProtection="1">
      <alignment horizontal="center" vertical="center" shrinkToFit="1"/>
      <protection hidden="1"/>
    </xf>
    <xf numFmtId="0" fontId="31" fillId="0" borderId="0" xfId="50" applyFont="1" applyBorder="1" applyAlignment="1" applyProtection="1">
      <alignment vertical="center"/>
      <protection hidden="1"/>
    </xf>
    <xf numFmtId="49" fontId="31" fillId="0" borderId="0" xfId="50" applyNumberFormat="1" applyFont="1" applyFill="1" applyBorder="1" applyAlignment="1" applyProtection="1">
      <alignment horizontal="center" vertical="center" shrinkToFit="1"/>
      <protection locked="0"/>
    </xf>
    <xf numFmtId="49" fontId="31" fillId="0" borderId="0" xfId="50" applyNumberFormat="1" applyFont="1" applyFill="1" applyBorder="1" applyAlignment="1" applyProtection="1" quotePrefix="1">
      <alignment horizontal="left" vertical="center"/>
      <protection hidden="1"/>
    </xf>
    <xf numFmtId="0" fontId="31" fillId="0" borderId="0" xfId="50" applyFont="1" applyBorder="1" applyAlignment="1" applyProtection="1">
      <alignment vertical="center" wrapText="1"/>
      <protection hidden="1"/>
    </xf>
    <xf numFmtId="0" fontId="31" fillId="0" borderId="0" xfId="50" applyFont="1" applyBorder="1" applyAlignment="1" applyProtection="1">
      <alignment horizontal="center" vertical="center" shrinkToFit="1"/>
      <protection hidden="1"/>
    </xf>
    <xf numFmtId="0" fontId="28" fillId="0" borderId="0" xfId="50" applyFont="1" applyFill="1" applyBorder="1" applyAlignment="1" applyProtection="1">
      <alignment horizontal="center" vertical="center"/>
      <protection hidden="1"/>
    </xf>
    <xf numFmtId="0" fontId="31" fillId="0" borderId="0" xfId="50" applyFont="1" applyFill="1" applyBorder="1" applyAlignment="1" applyProtection="1">
      <alignment vertical="center"/>
      <protection hidden="1"/>
    </xf>
    <xf numFmtId="0" fontId="31" fillId="0" borderId="0" xfId="50" applyFont="1" applyFill="1" applyBorder="1" applyAlignment="1" applyProtection="1">
      <alignment horizontal="center" vertical="center" shrinkToFit="1"/>
      <protection locked="0"/>
    </xf>
    <xf numFmtId="0" fontId="32" fillId="0" borderId="0" xfId="50" applyFont="1" applyFill="1" applyBorder="1" applyAlignment="1" applyProtection="1">
      <alignment horizontal="center" vertical="center" shrinkToFit="1"/>
      <protection hidden="1"/>
    </xf>
    <xf numFmtId="0" fontId="18" fillId="0" borderId="0" xfId="50" applyFont="1" applyAlignment="1" applyProtection="1">
      <alignment horizontal="center"/>
      <protection hidden="1"/>
    </xf>
    <xf numFmtId="49" fontId="31" fillId="0" borderId="0" xfId="50" applyNumberFormat="1" applyFont="1" applyFill="1" applyBorder="1" applyAlignment="1" applyProtection="1" quotePrefix="1">
      <alignment horizontal="center" vertical="center"/>
      <protection hidden="1"/>
    </xf>
    <xf numFmtId="0" fontId="31" fillId="0" borderId="0" xfId="50" applyFont="1" applyFill="1" applyBorder="1" applyAlignment="1" applyProtection="1">
      <alignment horizontal="center" vertical="center" shrinkToFit="1"/>
      <protection hidden="1"/>
    </xf>
    <xf numFmtId="0" fontId="28" fillId="0" borderId="11" xfId="50" applyFont="1" applyBorder="1" applyAlignment="1" applyProtection="1">
      <alignment horizontal="center" vertical="center" wrapText="1"/>
      <protection hidden="1"/>
    </xf>
    <xf numFmtId="0" fontId="28" fillId="37" borderId="11" xfId="50" applyFont="1" applyFill="1" applyBorder="1" applyAlignment="1" applyProtection="1">
      <alignment horizontal="center" vertical="center"/>
      <protection hidden="1" locked="0"/>
    </xf>
    <xf numFmtId="0" fontId="18" fillId="0" borderId="25" xfId="50" applyFont="1" applyBorder="1" applyAlignment="1" applyProtection="1">
      <alignment horizontal="center" wrapText="1"/>
      <protection hidden="1"/>
    </xf>
    <xf numFmtId="0" fontId="18" fillId="0" borderId="26" xfId="50" applyFont="1" applyBorder="1" applyAlignment="1" applyProtection="1">
      <alignment horizontal="center" wrapText="1"/>
      <protection hidden="1"/>
    </xf>
    <xf numFmtId="0" fontId="18" fillId="0" borderId="27" xfId="50" applyFont="1" applyBorder="1" applyAlignment="1" applyProtection="1">
      <alignment horizontal="center" wrapText="1"/>
      <protection hidden="1"/>
    </xf>
    <xf numFmtId="0" fontId="19" fillId="0" borderId="0" xfId="50" applyFont="1" applyBorder="1" applyAlignment="1" applyProtection="1">
      <alignment wrapText="1"/>
      <protection hidden="1"/>
    </xf>
    <xf numFmtId="0" fontId="30" fillId="33" borderId="28" xfId="50" applyFont="1" applyFill="1" applyBorder="1" applyAlignment="1" applyProtection="1">
      <alignment horizontal="center" vertical="center" wrapText="1"/>
      <protection hidden="1"/>
    </xf>
    <xf numFmtId="0" fontId="30" fillId="33" borderId="29" xfId="50" applyFont="1" applyFill="1" applyBorder="1" applyAlignment="1" applyProtection="1">
      <alignment horizontal="center" vertical="center" wrapText="1"/>
      <protection hidden="1"/>
    </xf>
    <xf numFmtId="0" fontId="30" fillId="33" borderId="30" xfId="50" applyFont="1" applyFill="1" applyBorder="1" applyAlignment="1" applyProtection="1">
      <alignment horizontal="center" vertical="center" wrapText="1"/>
      <protection hidden="1"/>
    </xf>
    <xf numFmtId="0" fontId="31" fillId="0" borderId="0" xfId="50" applyFont="1" applyFill="1" applyBorder="1" applyAlignment="1" applyProtection="1" quotePrefix="1">
      <alignment horizontal="left" vertical="center"/>
      <protection hidden="1"/>
    </xf>
    <xf numFmtId="0" fontId="31" fillId="0" borderId="0" xfId="50" applyFont="1" applyBorder="1" applyAlignment="1" applyProtection="1" quotePrefix="1">
      <alignment horizontal="left" vertical="center"/>
      <protection hidden="1"/>
    </xf>
    <xf numFmtId="0" fontId="28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 shrinkToFit="1"/>
      <protection hidden="1"/>
    </xf>
    <xf numFmtId="0" fontId="31" fillId="0" borderId="0" xfId="50" applyFont="1" applyBorder="1" applyAlignment="1" applyProtection="1">
      <alignment/>
      <protection hidden="1"/>
    </xf>
    <xf numFmtId="0" fontId="18" fillId="0" borderId="25" xfId="50" applyFont="1" applyBorder="1" applyAlignment="1" applyProtection="1">
      <alignment horizontal="center" vertical="center" wrapText="1"/>
      <protection hidden="1"/>
    </xf>
    <xf numFmtId="0" fontId="18" fillId="0" borderId="26" xfId="50" applyFont="1" applyBorder="1" applyAlignment="1" applyProtection="1">
      <alignment horizontal="center" vertical="center" wrapText="1"/>
      <protection hidden="1"/>
    </xf>
    <xf numFmtId="0" fontId="18" fillId="0" borderId="27" xfId="50" applyFont="1" applyBorder="1" applyAlignment="1" applyProtection="1">
      <alignment horizontal="center" vertical="center" wrapText="1"/>
      <protection hidden="1"/>
    </xf>
    <xf numFmtId="0" fontId="18" fillId="0" borderId="31" xfId="50" applyFont="1" applyBorder="1" applyAlignment="1" applyProtection="1">
      <alignment horizontal="center"/>
      <protection hidden="1"/>
    </xf>
    <xf numFmtId="0" fontId="18" fillId="0" borderId="32" xfId="50" applyFont="1" applyBorder="1" applyAlignment="1" applyProtection="1">
      <alignment horizontal="center"/>
      <protection hidden="1"/>
    </xf>
    <xf numFmtId="0" fontId="18" fillId="0" borderId="33" xfId="50" applyFont="1" applyBorder="1" applyAlignment="1" applyProtection="1">
      <alignment horizontal="center"/>
      <protection hidden="1"/>
    </xf>
    <xf numFmtId="0" fontId="31" fillId="0" borderId="0" xfId="50" applyFont="1" applyFill="1" applyBorder="1" applyAlignment="1" applyProtection="1">
      <alignment/>
      <protection hidden="1"/>
    </xf>
    <xf numFmtId="0" fontId="28" fillId="33" borderId="34" xfId="50" applyFont="1" applyFill="1" applyBorder="1" applyAlignment="1" applyProtection="1">
      <alignment horizontal="center" vertical="center" shrinkToFit="1"/>
      <protection hidden="1"/>
    </xf>
    <xf numFmtId="0" fontId="28" fillId="33" borderId="35" xfId="50" applyFont="1" applyFill="1" applyBorder="1" applyAlignment="1" applyProtection="1">
      <alignment horizontal="center" vertical="center" shrinkToFit="1"/>
      <protection hidden="1"/>
    </xf>
    <xf numFmtId="0" fontId="21" fillId="33" borderId="34" xfId="50" applyFont="1" applyFill="1" applyBorder="1" applyAlignment="1" applyProtection="1">
      <alignment horizontal="center" vertical="center"/>
      <protection hidden="1"/>
    </xf>
    <xf numFmtId="0" fontId="21" fillId="33" borderId="36" xfId="50" applyFont="1" applyFill="1" applyBorder="1" applyAlignment="1" applyProtection="1">
      <alignment horizontal="center" vertical="center" shrinkToFit="1"/>
      <protection hidden="1"/>
    </xf>
    <xf numFmtId="0" fontId="30" fillId="33" borderId="36" xfId="50" applyFont="1" applyFill="1" applyBorder="1" applyAlignment="1" applyProtection="1">
      <alignment horizontal="center" vertical="center" wrapText="1"/>
      <protection hidden="1"/>
    </xf>
    <xf numFmtId="0" fontId="28" fillId="33" borderId="36" xfId="50" applyFont="1" applyFill="1" applyBorder="1" applyAlignment="1" applyProtection="1">
      <alignment horizontal="center" vertical="center"/>
      <protection hidden="1"/>
    </xf>
    <xf numFmtId="0" fontId="28" fillId="33" borderId="35" xfId="50" applyFont="1" applyFill="1" applyBorder="1" applyAlignment="1" applyProtection="1">
      <alignment horizontal="center" vertical="center"/>
      <protection hidden="1"/>
    </xf>
    <xf numFmtId="0" fontId="30" fillId="33" borderId="37" xfId="50" applyFont="1" applyFill="1" applyBorder="1" applyAlignment="1" applyProtection="1">
      <alignment horizontal="center" vertical="center" wrapText="1"/>
      <protection hidden="1"/>
    </xf>
    <xf numFmtId="0" fontId="28" fillId="33" borderId="38" xfId="50" applyFont="1" applyFill="1" applyBorder="1" applyAlignment="1" applyProtection="1">
      <alignment horizontal="center" vertical="center" wrapText="1"/>
      <protection hidden="1"/>
    </xf>
    <xf numFmtId="0" fontId="28" fillId="33" borderId="39" xfId="50" applyFont="1" applyFill="1" applyBorder="1" applyAlignment="1" applyProtection="1">
      <alignment horizontal="center" vertical="center" wrapText="1"/>
      <protection hidden="1"/>
    </xf>
    <xf numFmtId="0" fontId="31" fillId="0" borderId="23" xfId="50" applyFont="1" applyBorder="1" applyAlignment="1" applyProtection="1">
      <alignment horizontal="center" vertical="center"/>
      <protection hidden="1"/>
    </xf>
    <xf numFmtId="0" fontId="31" fillId="0" borderId="40" xfId="50" applyFont="1" applyBorder="1" applyAlignment="1" applyProtection="1">
      <alignment horizontal="center" vertical="center" wrapText="1"/>
      <protection hidden="1"/>
    </xf>
    <xf numFmtId="0" fontId="31" fillId="0" borderId="41" xfId="50" applyFont="1" applyBorder="1" applyAlignment="1" applyProtection="1">
      <alignment horizontal="center" vertical="center" wrapText="1"/>
      <protection hidden="1"/>
    </xf>
    <xf numFmtId="49" fontId="30" fillId="33" borderId="34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36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39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42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11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43" xfId="5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50" applyFont="1" applyFill="1" applyBorder="1" applyAlignment="1" applyProtection="1">
      <alignment horizontal="center" vertical="center" shrinkToFit="1"/>
      <protection hidden="1"/>
    </xf>
    <xf numFmtId="0" fontId="31" fillId="0" borderId="42" xfId="50" applyFont="1" applyBorder="1" applyAlignment="1" applyProtection="1">
      <alignment horizontal="center" vertical="center" shrinkToFit="1"/>
      <protection hidden="1"/>
    </xf>
    <xf numFmtId="0" fontId="31" fillId="0" borderId="22" xfId="50" applyFont="1" applyBorder="1" applyAlignment="1" applyProtection="1">
      <alignment horizontal="center" vertical="center" shrinkToFit="1"/>
      <protection hidden="1"/>
    </xf>
    <xf numFmtId="0" fontId="28" fillId="33" borderId="42" xfId="50" applyFont="1" applyFill="1" applyBorder="1" applyAlignment="1" applyProtection="1">
      <alignment horizontal="center" vertical="center" shrinkToFit="1"/>
      <protection hidden="1"/>
    </xf>
    <xf numFmtId="0" fontId="31" fillId="0" borderId="11" xfId="50" applyFont="1" applyBorder="1" applyAlignment="1" applyProtection="1">
      <alignment horizontal="center" vertical="center"/>
      <protection hidden="1"/>
    </xf>
    <xf numFmtId="0" fontId="31" fillId="0" borderId="11" xfId="50" applyFont="1" applyFill="1" applyBorder="1" applyAlignment="1" applyProtection="1">
      <alignment horizontal="center" vertical="center"/>
      <protection locked="0"/>
    </xf>
    <xf numFmtId="0" fontId="31" fillId="0" borderId="22" xfId="50" applyFont="1" applyFill="1" applyBorder="1" applyAlignment="1" applyProtection="1">
      <alignment horizontal="center" vertical="center"/>
      <protection locked="0"/>
    </xf>
    <xf numFmtId="49" fontId="31" fillId="0" borderId="44" xfId="50" applyNumberFormat="1" applyFont="1" applyBorder="1" applyAlignment="1" applyProtection="1">
      <alignment horizontal="center" vertical="center"/>
      <protection hidden="1"/>
    </xf>
    <xf numFmtId="0" fontId="28" fillId="33" borderId="24" xfId="50" applyFont="1" applyFill="1" applyBorder="1" applyAlignment="1" applyProtection="1">
      <alignment horizontal="center" vertical="center" wrapText="1"/>
      <protection hidden="1"/>
    </xf>
    <xf numFmtId="0" fontId="28" fillId="33" borderId="43" xfId="50" applyFont="1" applyFill="1" applyBorder="1" applyAlignment="1" applyProtection="1">
      <alignment horizontal="center" vertical="center" wrapText="1"/>
      <protection hidden="1"/>
    </xf>
    <xf numFmtId="0" fontId="31" fillId="0" borderId="23" xfId="50" applyFont="1" applyFill="1" applyBorder="1" applyAlignment="1" applyProtection="1">
      <alignment horizontal="center" vertical="center"/>
      <protection hidden="1"/>
    </xf>
    <xf numFmtId="0" fontId="31" fillId="0" borderId="40" xfId="50" applyFont="1" applyFill="1" applyBorder="1" applyAlignment="1" applyProtection="1">
      <alignment horizontal="center" vertical="center" wrapText="1"/>
      <protection hidden="1"/>
    </xf>
    <xf numFmtId="0" fontId="31" fillId="0" borderId="41" xfId="50" applyFont="1" applyFill="1" applyBorder="1" applyAlignment="1" applyProtection="1">
      <alignment horizontal="center" vertical="center" wrapText="1"/>
      <protection hidden="1"/>
    </xf>
    <xf numFmtId="49" fontId="31" fillId="0" borderId="42" xfId="50" applyNumberFormat="1" applyFont="1" applyFill="1" applyBorder="1" applyAlignment="1" applyProtection="1">
      <alignment horizontal="center" vertical="center"/>
      <protection hidden="1"/>
    </xf>
    <xf numFmtId="49" fontId="31" fillId="0" borderId="11" xfId="50" applyNumberFormat="1" applyFont="1" applyFill="1" applyBorder="1" applyAlignment="1" applyProtection="1">
      <alignment horizontal="center" vertical="center"/>
      <protection hidden="1"/>
    </xf>
    <xf numFmtId="49" fontId="31" fillId="0" borderId="43" xfId="50" applyNumberFormat="1" applyFont="1" applyFill="1" applyBorder="1" applyAlignment="1" applyProtection="1">
      <alignment horizontal="center" vertical="center"/>
      <protection hidden="1"/>
    </xf>
    <xf numFmtId="0" fontId="31" fillId="35" borderId="40" xfId="50" applyFont="1" applyFill="1" applyBorder="1" applyAlignment="1" applyProtection="1">
      <alignment horizontal="center" vertical="center" wrapText="1"/>
      <protection hidden="1"/>
    </xf>
    <xf numFmtId="0" fontId="31" fillId="0" borderId="45" xfId="50" applyFont="1" applyBorder="1" applyAlignment="1" applyProtection="1">
      <alignment horizontal="center" vertical="center" shrinkToFit="1"/>
      <protection hidden="1"/>
    </xf>
    <xf numFmtId="0" fontId="28" fillId="0" borderId="0" xfId="50" applyFont="1" applyFill="1" applyBorder="1" applyAlignment="1" applyProtection="1">
      <alignment horizontal="center" vertical="center"/>
      <protection hidden="1"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49" fontId="31" fillId="0" borderId="0" xfId="50" applyNumberFormat="1" applyFont="1" applyBorder="1" applyAlignment="1" applyProtection="1">
      <alignment horizontal="center" vertical="center"/>
      <protection hidden="1"/>
    </xf>
    <xf numFmtId="0" fontId="31" fillId="0" borderId="46" xfId="50" applyFont="1" applyBorder="1" applyAlignment="1" applyProtection="1">
      <alignment horizontal="center" vertical="center" shrinkToFit="1"/>
      <protection hidden="1"/>
    </xf>
    <xf numFmtId="0" fontId="31" fillId="0" borderId="47" xfId="50" applyFont="1" applyBorder="1" applyAlignment="1" applyProtection="1">
      <alignment horizontal="center" vertical="center" shrinkToFit="1"/>
      <protection hidden="1"/>
    </xf>
    <xf numFmtId="0" fontId="28" fillId="33" borderId="46" xfId="50" applyFont="1" applyFill="1" applyBorder="1" applyAlignment="1" applyProtection="1">
      <alignment horizontal="center" vertical="center" shrinkToFit="1"/>
      <protection hidden="1"/>
    </xf>
    <xf numFmtId="0" fontId="31" fillId="0" borderId="45" xfId="50" applyFont="1" applyBorder="1" applyAlignment="1" applyProtection="1">
      <alignment vertical="center"/>
      <protection hidden="1"/>
    </xf>
    <xf numFmtId="0" fontId="31" fillId="0" borderId="45" xfId="50" applyFont="1" applyBorder="1" applyAlignment="1" applyProtection="1">
      <alignment horizontal="center" vertical="center"/>
      <protection hidden="1"/>
    </xf>
    <xf numFmtId="0" fontId="31" fillId="0" borderId="45" xfId="50" applyFont="1" applyFill="1" applyBorder="1" applyAlignment="1" applyProtection="1">
      <alignment horizontal="center" vertical="center"/>
      <protection locked="0"/>
    </xf>
    <xf numFmtId="0" fontId="31" fillId="0" borderId="47" xfId="50" applyFont="1" applyFill="1" applyBorder="1" applyAlignment="1" applyProtection="1">
      <alignment horizontal="center" vertical="center"/>
      <protection locked="0"/>
    </xf>
    <xf numFmtId="49" fontId="31" fillId="0" borderId="48" xfId="50" applyNumberFormat="1" applyFont="1" applyBorder="1" applyAlignment="1" applyProtection="1">
      <alignment horizontal="center" vertical="center"/>
      <protection hidden="1"/>
    </xf>
    <xf numFmtId="0" fontId="28" fillId="33" borderId="49" xfId="50" applyFont="1" applyFill="1" applyBorder="1" applyAlignment="1" applyProtection="1">
      <alignment horizontal="center" vertical="center" wrapText="1"/>
      <protection hidden="1"/>
    </xf>
    <xf numFmtId="0" fontId="28" fillId="33" borderId="50" xfId="50" applyFont="1" applyFill="1" applyBorder="1" applyAlignment="1" applyProtection="1">
      <alignment horizontal="center" vertical="center" wrapText="1"/>
      <protection hidden="1"/>
    </xf>
    <xf numFmtId="49" fontId="31" fillId="0" borderId="46" xfId="50" applyNumberFormat="1" applyFont="1" applyFill="1" applyBorder="1" applyAlignment="1" applyProtection="1">
      <alignment horizontal="center" vertical="center"/>
      <protection hidden="1"/>
    </xf>
    <xf numFmtId="49" fontId="31" fillId="0" borderId="45" xfId="50" applyNumberFormat="1" applyFont="1" applyFill="1" applyBorder="1" applyAlignment="1" applyProtection="1">
      <alignment horizontal="center" vertical="center"/>
      <protection hidden="1"/>
    </xf>
    <xf numFmtId="49" fontId="31" fillId="0" borderId="50" xfId="50" applyNumberFormat="1" applyFont="1" applyFill="1" applyBorder="1" applyAlignment="1" applyProtection="1">
      <alignment horizontal="center" vertical="center"/>
      <protection hidden="1"/>
    </xf>
    <xf numFmtId="0" fontId="31" fillId="0" borderId="51" xfId="50" applyFont="1" applyBorder="1" applyAlignment="1" applyProtection="1">
      <alignment horizontal="center"/>
      <protection hidden="1"/>
    </xf>
    <xf numFmtId="0" fontId="31" fillId="0" borderId="0" xfId="50" applyFont="1" applyBorder="1" applyAlignment="1" applyProtection="1">
      <alignment horizontal="center"/>
      <protection hidden="1"/>
    </xf>
    <xf numFmtId="0" fontId="31" fillId="0" borderId="0" xfId="50" applyFont="1" applyFill="1" applyBorder="1" applyAlignment="1" applyProtection="1">
      <alignment horizontal="center" vertical="center"/>
      <protection hidden="1"/>
    </xf>
    <xf numFmtId="0" fontId="28" fillId="0" borderId="0" xfId="50" applyFont="1" applyFill="1" applyAlignment="1" applyProtection="1">
      <alignment horizontal="center" vertical="center"/>
      <protection hidden="1"/>
    </xf>
    <xf numFmtId="0" fontId="31" fillId="0" borderId="22" xfId="50" applyFont="1" applyFill="1" applyBorder="1" applyAlignment="1" applyProtection="1">
      <alignment horizontal="right" vertical="center" shrinkToFit="1"/>
      <protection hidden="1"/>
    </xf>
    <xf numFmtId="0" fontId="31" fillId="0" borderId="23" xfId="50" applyFont="1" applyFill="1" applyBorder="1" applyAlignment="1" applyProtection="1">
      <alignment horizontal="right" vertical="center" shrinkToFit="1"/>
      <protection hidden="1"/>
    </xf>
    <xf numFmtId="0" fontId="31" fillId="0" borderId="11" xfId="50" applyFont="1" applyFill="1" applyBorder="1" applyAlignment="1" applyProtection="1">
      <alignment vertical="center"/>
      <protection hidden="1" locked="0"/>
    </xf>
    <xf numFmtId="0" fontId="31" fillId="0" borderId="0" xfId="50" applyFont="1" applyBorder="1" applyAlignment="1" applyProtection="1">
      <alignment vertical="center"/>
      <protection hidden="1" locked="0"/>
    </xf>
    <xf numFmtId="0" fontId="31" fillId="0" borderId="22" xfId="50" applyFont="1" applyFill="1" applyBorder="1" applyAlignment="1" applyProtection="1">
      <alignment horizontal="right" vertical="center"/>
      <protection hidden="1"/>
    </xf>
    <xf numFmtId="0" fontId="31" fillId="0" borderId="23" xfId="50" applyFont="1" applyFill="1" applyBorder="1" applyAlignment="1" applyProtection="1">
      <alignment horizontal="right" vertical="center"/>
      <protection hidden="1"/>
    </xf>
    <xf numFmtId="0" fontId="22" fillId="0" borderId="0" xfId="50" applyFont="1" applyFill="1" applyAlignment="1" applyProtection="1">
      <alignment horizontal="center" vertical="center"/>
      <protection hidden="1"/>
    </xf>
    <xf numFmtId="0" fontId="19" fillId="0" borderId="0" xfId="50" applyFont="1" applyFill="1" applyAlignment="1" applyProtection="1">
      <alignment vertical="center"/>
      <protection hidden="1"/>
    </xf>
    <xf numFmtId="0" fontId="19" fillId="0" borderId="0" xfId="50" applyFont="1" applyFill="1" applyAlignment="1" applyProtection="1">
      <alignment horizontal="center" vertical="center"/>
      <protection hidden="1"/>
    </xf>
    <xf numFmtId="0" fontId="19" fillId="0" borderId="23" xfId="50" applyFont="1" applyFill="1" applyBorder="1" applyAlignment="1" applyProtection="1">
      <alignment vertical="center"/>
      <protection hidden="1"/>
    </xf>
    <xf numFmtId="0" fontId="19" fillId="0" borderId="0" xfId="50" applyFont="1" applyBorder="1" applyAlignment="1" applyProtection="1">
      <alignment vertical="center"/>
      <protection hidden="1"/>
    </xf>
    <xf numFmtId="0" fontId="0" fillId="0" borderId="11" xfId="0" applyFill="1" applyBorder="1" applyAlignment="1">
      <alignment/>
    </xf>
    <xf numFmtId="0" fontId="19" fillId="0" borderId="11" xfId="50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0" fontId="28" fillId="38" borderId="11" xfId="50" applyFont="1" applyFill="1" applyBorder="1" applyAlignment="1" applyProtection="1">
      <alignment horizontal="center" vertical="center"/>
      <protection hidden="1" locked="0"/>
    </xf>
    <xf numFmtId="0" fontId="28" fillId="36" borderId="11" xfId="50" applyFont="1" applyFill="1" applyBorder="1" applyAlignment="1" applyProtection="1">
      <alignment horizontal="center" vertical="center"/>
      <protection hidden="1" locked="0"/>
    </xf>
    <xf numFmtId="49" fontId="28" fillId="33" borderId="34" xfId="50" applyNumberFormat="1" applyFont="1" applyFill="1" applyBorder="1" applyAlignment="1" applyProtection="1">
      <alignment horizontal="center" vertical="center" wrapText="1"/>
      <protection hidden="1"/>
    </xf>
    <xf numFmtId="0" fontId="31" fillId="0" borderId="51" xfId="50" applyFont="1" applyBorder="1" applyAlignment="1" applyProtection="1">
      <alignment horizontal="center"/>
      <protection hidden="1"/>
    </xf>
    <xf numFmtId="0" fontId="31" fillId="35" borderId="45" xfId="50" applyFont="1" applyFill="1" applyBorder="1" applyAlignment="1" applyProtection="1">
      <alignment vertical="center"/>
      <protection hidden="1"/>
    </xf>
    <xf numFmtId="0" fontId="21" fillId="38" borderId="23" xfId="50" applyFont="1" applyFill="1" applyBorder="1" applyAlignment="1" applyProtection="1">
      <alignment horizontal="center" vertical="center" shrinkToFit="1"/>
      <protection hidden="1"/>
    </xf>
    <xf numFmtId="49" fontId="22" fillId="33" borderId="34" xfId="50" applyNumberFormat="1" applyFont="1" applyFill="1" applyBorder="1" applyAlignment="1" applyProtection="1">
      <alignment horizontal="center" vertical="center" wrapText="1"/>
      <protection hidden="1"/>
    </xf>
    <xf numFmtId="49" fontId="22" fillId="33" borderId="36" xfId="50" applyNumberFormat="1" applyFont="1" applyFill="1" applyBorder="1" applyAlignment="1" applyProtection="1">
      <alignment horizontal="center" vertical="center" wrapText="1"/>
      <protection hidden="1"/>
    </xf>
    <xf numFmtId="0" fontId="32" fillId="0" borderId="22" xfId="50" applyFont="1" applyBorder="1" applyAlignment="1" applyProtection="1">
      <alignment horizontal="center" vertical="center" shrinkToFit="1"/>
      <protection hidden="1"/>
    </xf>
    <xf numFmtId="49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1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32" fillId="35" borderId="22" xfId="50" applyFont="1" applyFill="1" applyBorder="1" applyAlignment="1" applyProtection="1">
      <alignment horizontal="center" vertical="center" shrinkToFit="1"/>
      <protection hidden="1"/>
    </xf>
    <xf numFmtId="0" fontId="18" fillId="0" borderId="52" xfId="50" applyFont="1" applyFill="1" applyBorder="1" applyAlignment="1" applyProtection="1">
      <alignment/>
      <protection hidden="1"/>
    </xf>
    <xf numFmtId="0" fontId="31" fillId="0" borderId="0" xfId="50" applyFont="1" applyAlignment="1" applyProtection="1">
      <alignment horizontal="left" vertical="center"/>
      <protection hidden="1"/>
    </xf>
    <xf numFmtId="0" fontId="18" fillId="0" borderId="0" xfId="50" applyFont="1" applyFill="1" applyBorder="1" applyAlignment="1" applyProtection="1">
      <alignment vertical="center" wrapText="1"/>
      <protection hidden="1"/>
    </xf>
    <xf numFmtId="0" fontId="28" fillId="0" borderId="22" xfId="50" applyFont="1" applyBorder="1" applyAlignment="1" applyProtection="1">
      <alignment horizontal="center" vertical="center" wrapText="1"/>
      <protection hidden="1"/>
    </xf>
    <xf numFmtId="0" fontId="28" fillId="0" borderId="23" xfId="50" applyFont="1" applyBorder="1" applyAlignment="1" applyProtection="1">
      <alignment horizontal="center" vertical="center" wrapText="1"/>
      <protection hidden="1"/>
    </xf>
    <xf numFmtId="0" fontId="28" fillId="0" borderId="24" xfId="50" applyFont="1" applyBorder="1" applyAlignment="1" applyProtection="1">
      <alignment horizontal="center" vertical="center" wrapText="1"/>
      <protection hidden="1"/>
    </xf>
    <xf numFmtId="49" fontId="31" fillId="0" borderId="0" xfId="50" applyNumberFormat="1" applyFont="1" applyFill="1" applyBorder="1" applyAlignment="1" applyProtection="1">
      <alignment horizontal="left" vertical="center"/>
      <protection hidden="1"/>
    </xf>
    <xf numFmtId="0" fontId="28" fillId="33" borderId="39" xfId="50" applyFont="1" applyFill="1" applyBorder="1" applyAlignment="1" applyProtection="1">
      <alignment horizontal="center" vertical="center"/>
      <protection hidden="1"/>
    </xf>
    <xf numFmtId="0" fontId="30" fillId="33" borderId="34" xfId="50" applyFont="1" applyFill="1" applyBorder="1" applyAlignment="1" applyProtection="1">
      <alignment horizontal="center" vertical="center" wrapText="1"/>
      <protection hidden="1"/>
    </xf>
    <xf numFmtId="0" fontId="30" fillId="33" borderId="39" xfId="50" applyFont="1" applyFill="1" applyBorder="1" applyAlignment="1" applyProtection="1">
      <alignment horizontal="center" vertical="center" wrapText="1"/>
      <protection hidden="1"/>
    </xf>
    <xf numFmtId="0" fontId="30" fillId="33" borderId="42" xfId="50" applyFont="1" applyFill="1" applyBorder="1" applyAlignment="1" applyProtection="1">
      <alignment horizontal="center" vertical="center" wrapText="1"/>
      <protection hidden="1"/>
    </xf>
    <xf numFmtId="0" fontId="30" fillId="33" borderId="11" xfId="50" applyFont="1" applyFill="1" applyBorder="1" applyAlignment="1" applyProtection="1">
      <alignment horizontal="center" vertical="center" wrapText="1"/>
      <protection hidden="1"/>
    </xf>
    <xf numFmtId="0" fontId="30" fillId="33" borderId="43" xfId="50" applyFont="1" applyFill="1" applyBorder="1" applyAlignment="1" applyProtection="1">
      <alignment horizontal="center" vertical="center" wrapText="1"/>
      <protection hidden="1"/>
    </xf>
    <xf numFmtId="0" fontId="32" fillId="0" borderId="11" xfId="50" applyFont="1" applyBorder="1" applyAlignment="1" applyProtection="1">
      <alignment horizontal="center" vertical="center" shrinkToFit="1"/>
      <protection hidden="1"/>
    </xf>
    <xf numFmtId="0" fontId="31" fillId="0" borderId="43" xfId="50" applyFont="1" applyFill="1" applyBorder="1" applyAlignment="1" applyProtection="1">
      <alignment horizontal="center" vertical="center"/>
      <protection locked="0"/>
    </xf>
    <xf numFmtId="0" fontId="32" fillId="35" borderId="11" xfId="50" applyFont="1" applyFill="1" applyBorder="1" applyAlignment="1" applyProtection="1">
      <alignment horizontal="center" vertical="center" shrinkToFit="1"/>
      <protection hidden="1"/>
    </xf>
    <xf numFmtId="0" fontId="32" fillId="0" borderId="45" xfId="50" applyFont="1" applyBorder="1" applyAlignment="1" applyProtection="1">
      <alignment horizontal="center" vertical="center" shrinkToFit="1"/>
      <protection hidden="1"/>
    </xf>
    <xf numFmtId="0" fontId="31" fillId="0" borderId="50" xfId="50" applyFont="1" applyFill="1" applyBorder="1" applyAlignment="1" applyProtection="1">
      <alignment horizontal="center" vertical="center"/>
      <protection locked="0"/>
    </xf>
    <xf numFmtId="0" fontId="21" fillId="0" borderId="0" xfId="50" applyNumberFormat="1" applyFont="1" applyFill="1" applyBorder="1" applyAlignment="1" applyProtection="1">
      <alignment vertical="center" wrapText="1"/>
      <protection hidden="1"/>
    </xf>
    <xf numFmtId="0" fontId="33" fillId="0" borderId="0" xfId="50" applyFont="1" applyFill="1" applyBorder="1" applyAlignment="1" applyProtection="1">
      <alignment horizontal="center" vertical="center"/>
      <protection hidden="1"/>
    </xf>
    <xf numFmtId="0" fontId="31" fillId="0" borderId="0" xfId="50" applyFont="1" applyFill="1" applyBorder="1" applyAlignment="1" applyProtection="1">
      <alignment vertical="center" wrapText="1"/>
      <protection hidden="1"/>
    </xf>
    <xf numFmtId="0" fontId="31" fillId="0" borderId="0" xfId="50" applyFont="1" applyFill="1" applyBorder="1" applyAlignment="1" applyProtection="1">
      <alignment horizontal="left" vertical="center"/>
      <protection hidden="1"/>
    </xf>
    <xf numFmtId="0" fontId="28" fillId="0" borderId="0" xfId="50" applyFont="1" applyFill="1" applyBorder="1" applyAlignment="1" applyProtection="1">
      <alignment horizontal="center" vertical="center" shrinkToFit="1"/>
      <protection hidden="1"/>
    </xf>
    <xf numFmtId="0" fontId="28" fillId="0" borderId="0" xfId="50" applyFont="1" applyBorder="1" applyAlignment="1" applyProtection="1">
      <alignment horizontal="center" vertical="center"/>
      <protection hidden="1"/>
    </xf>
    <xf numFmtId="0" fontId="31" fillId="0" borderId="22" xfId="50" applyFont="1" applyBorder="1" applyAlignment="1" applyProtection="1">
      <alignment horizontal="right" vertical="center" shrinkToFit="1"/>
      <protection hidden="1"/>
    </xf>
    <xf numFmtId="0" fontId="31" fillId="0" borderId="23" xfId="50" applyFont="1" applyBorder="1" applyAlignment="1" applyProtection="1">
      <alignment horizontal="right" vertical="center" shrinkToFit="1"/>
      <protection hidden="1"/>
    </xf>
    <xf numFmtId="0" fontId="31" fillId="0" borderId="24" xfId="50" applyFont="1" applyBorder="1" applyAlignment="1" applyProtection="1">
      <alignment horizontal="right" vertical="center" shrinkToFit="1"/>
      <protection hidden="1"/>
    </xf>
    <xf numFmtId="0" fontId="31" fillId="0" borderId="11" xfId="50" applyFont="1" applyBorder="1" applyAlignment="1" applyProtection="1">
      <alignment vertical="center"/>
      <protection hidden="1" locked="0"/>
    </xf>
    <xf numFmtId="0" fontId="31" fillId="0" borderId="0" xfId="50" applyFont="1" applyFill="1" applyBorder="1" applyAlignment="1" applyProtection="1">
      <alignment vertical="center"/>
      <protection hidden="1" locked="0"/>
    </xf>
    <xf numFmtId="0" fontId="31" fillId="0" borderId="22" xfId="50" applyFont="1" applyBorder="1" applyAlignment="1" applyProtection="1">
      <alignment horizontal="right" vertical="center"/>
      <protection hidden="1"/>
    </xf>
    <xf numFmtId="0" fontId="31" fillId="0" borderId="23" xfId="50" applyFont="1" applyBorder="1" applyAlignment="1" applyProtection="1">
      <alignment horizontal="right" vertical="center"/>
      <protection hidden="1"/>
    </xf>
    <xf numFmtId="0" fontId="31" fillId="0" borderId="24" xfId="50" applyFont="1" applyBorder="1" applyAlignment="1" applyProtection="1">
      <alignment horizontal="right" vertical="center"/>
      <protection hidden="1"/>
    </xf>
    <xf numFmtId="0" fontId="19" fillId="0" borderId="11" xfId="50" applyFont="1" applyBorder="1" applyAlignment="1" applyProtection="1">
      <alignment vertical="center"/>
      <protection hidden="1"/>
    </xf>
    <xf numFmtId="0" fontId="21" fillId="33" borderId="11" xfId="50" applyFont="1" applyFill="1" applyBorder="1" applyAlignment="1" applyProtection="1">
      <alignment horizontal="center" vertical="center" shrinkToFit="1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 locked="0"/>
    </xf>
    <xf numFmtId="0" fontId="28" fillId="35" borderId="11" xfId="0" applyFont="1" applyFill="1" applyBorder="1" applyAlignment="1" applyProtection="1">
      <alignment horizontal="center" vertical="center"/>
      <protection hidden="1" locked="0"/>
    </xf>
    <xf numFmtId="0" fontId="28" fillId="36" borderId="11" xfId="0" applyFont="1" applyFill="1" applyBorder="1" applyAlignment="1" applyProtection="1">
      <alignment horizontal="center" vertical="center"/>
      <protection hidden="1" locked="0"/>
    </xf>
    <xf numFmtId="0" fontId="32" fillId="0" borderId="11" xfId="50" applyFont="1" applyBorder="1" applyAlignment="1" applyProtection="1">
      <alignment horizontal="center" vertical="center" shrinkToFit="1"/>
      <protection hidden="1"/>
    </xf>
    <xf numFmtId="0" fontId="32" fillId="0" borderId="52" xfId="50" applyFont="1" applyFill="1" applyBorder="1" applyAlignment="1" applyProtection="1">
      <alignment vertical="center" shrinkToFit="1"/>
      <protection hidden="1"/>
    </xf>
    <xf numFmtId="49" fontId="31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50" applyFont="1" applyFill="1" applyBorder="1" applyAlignment="1" applyProtection="1">
      <alignment vertical="center" shrinkToFit="1"/>
      <protection hidden="1"/>
    </xf>
    <xf numFmtId="0" fontId="18" fillId="0" borderId="0" xfId="50" applyFont="1" applyFill="1" applyBorder="1" applyAlignment="1" applyProtection="1">
      <alignment/>
      <protection hidden="1"/>
    </xf>
    <xf numFmtId="0" fontId="54" fillId="0" borderId="0" xfId="50" applyFont="1" applyFill="1" applyBorder="1" applyAlignment="1" applyProtection="1">
      <alignment wrapText="1"/>
      <protection hidden="1"/>
    </xf>
    <xf numFmtId="0" fontId="54" fillId="0" borderId="0" xfId="50" applyFont="1" applyFill="1" applyBorder="1" applyAlignment="1" applyProtection="1">
      <alignment/>
      <protection hidden="1"/>
    </xf>
    <xf numFmtId="0" fontId="28" fillId="0" borderId="0" xfId="5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31" xfId="50" applyFont="1" applyBorder="1" applyAlignment="1" applyProtection="1">
      <alignment horizontal="center" wrapText="1"/>
      <protection hidden="1"/>
    </xf>
    <xf numFmtId="0" fontId="18" fillId="0" borderId="32" xfId="50" applyFont="1" applyBorder="1" applyAlignment="1" applyProtection="1">
      <alignment horizontal="center" wrapText="1"/>
      <protection hidden="1"/>
    </xf>
    <xf numFmtId="0" fontId="18" fillId="0" borderId="33" xfId="50" applyFont="1" applyBorder="1" applyAlignment="1" applyProtection="1">
      <alignment horizontal="center" wrapText="1"/>
      <protection hidden="1"/>
    </xf>
    <xf numFmtId="0" fontId="30" fillId="33" borderId="53" xfId="50" applyFont="1" applyFill="1" applyBorder="1" applyAlignment="1" applyProtection="1">
      <alignment horizontal="center" vertical="center" wrapText="1"/>
      <protection hidden="1"/>
    </xf>
    <xf numFmtId="0" fontId="30" fillId="33" borderId="54" xfId="50" applyFont="1" applyFill="1" applyBorder="1" applyAlignment="1" applyProtection="1">
      <alignment horizontal="center" vertical="center" wrapText="1"/>
      <protection hidden="1"/>
    </xf>
    <xf numFmtId="0" fontId="30" fillId="33" borderId="55" xfId="50" applyFont="1" applyFill="1" applyBorder="1" applyAlignment="1" applyProtection="1">
      <alignment horizontal="center" vertical="center" wrapText="1"/>
      <protection hidden="1"/>
    </xf>
    <xf numFmtId="49" fontId="55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30" fillId="33" borderId="56" xfId="50" applyFont="1" applyFill="1" applyBorder="1" applyAlignment="1" applyProtection="1">
      <alignment horizontal="center" vertical="center" wrapText="1"/>
      <protection hidden="1"/>
    </xf>
    <xf numFmtId="0" fontId="30" fillId="33" borderId="57" xfId="50" applyFont="1" applyFill="1" applyBorder="1" applyAlignment="1" applyProtection="1">
      <alignment horizontal="center" vertical="center" wrapText="1"/>
      <protection hidden="1"/>
    </xf>
    <xf numFmtId="0" fontId="30" fillId="33" borderId="58" xfId="50" applyFont="1" applyFill="1" applyBorder="1" applyAlignment="1" applyProtection="1">
      <alignment horizontal="center" vertical="center" wrapText="1"/>
      <protection hidden="1"/>
    </xf>
    <xf numFmtId="49" fontId="56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30" fillId="0" borderId="42" xfId="50" applyFont="1" applyFill="1" applyBorder="1" applyAlignment="1" applyProtection="1">
      <alignment horizontal="center" vertical="center" wrapText="1"/>
      <protection hidden="1"/>
    </xf>
    <xf numFmtId="0" fontId="30" fillId="0" borderId="11" xfId="50" applyFont="1" applyFill="1" applyBorder="1" applyAlignment="1" applyProtection="1">
      <alignment horizontal="center" vertical="center" wrapText="1"/>
      <protection hidden="1"/>
    </xf>
    <xf numFmtId="0" fontId="30" fillId="0" borderId="43" xfId="50" applyFont="1" applyFill="1" applyBorder="1" applyAlignment="1" applyProtection="1">
      <alignment horizontal="center" vertical="center" wrapText="1"/>
      <protection hidden="1"/>
    </xf>
    <xf numFmtId="49" fontId="57" fillId="0" borderId="0" xfId="50" applyNumberFormat="1" applyFont="1" applyFill="1" applyBorder="1" applyAlignment="1" applyProtection="1">
      <alignment horizontal="center" vertical="center"/>
      <protection hidden="1"/>
    </xf>
    <xf numFmtId="0" fontId="32" fillId="35" borderId="45" xfId="50" applyFont="1" applyFill="1" applyBorder="1" applyAlignment="1" applyProtection="1">
      <alignment horizontal="center" vertical="center" shrinkToFit="1"/>
      <protection hidden="1"/>
    </xf>
    <xf numFmtId="0" fontId="30" fillId="0" borderId="46" xfId="50" applyFont="1" applyFill="1" applyBorder="1" applyAlignment="1" applyProtection="1">
      <alignment horizontal="center" vertical="center" wrapText="1"/>
      <protection hidden="1"/>
    </xf>
    <xf numFmtId="0" fontId="30" fillId="0" borderId="45" xfId="50" applyFont="1" applyFill="1" applyBorder="1" applyAlignment="1" applyProtection="1">
      <alignment horizontal="center" vertical="center" wrapText="1"/>
      <protection hidden="1"/>
    </xf>
    <xf numFmtId="0" fontId="30" fillId="0" borderId="50" xfId="50" applyFont="1" applyFill="1" applyBorder="1" applyAlignment="1" applyProtection="1">
      <alignment horizontal="center" vertical="center" wrapText="1"/>
      <protection hidden="1"/>
    </xf>
    <xf numFmtId="0" fontId="31" fillId="0" borderId="51" xfId="50" applyFont="1" applyBorder="1" applyAlignment="1" applyProtection="1">
      <alignment horizontal="center" vertical="center"/>
      <protection hidden="1"/>
    </xf>
    <xf numFmtId="0" fontId="31" fillId="0" borderId="0" xfId="50" applyFont="1" applyBorder="1" applyAlignment="1" applyProtection="1">
      <alignment horizontal="center" vertical="center"/>
      <protection hidden="1"/>
    </xf>
    <xf numFmtId="0" fontId="31" fillId="0" borderId="59" xfId="50" applyFont="1" applyBorder="1" applyAlignment="1" applyProtection="1">
      <alignment vertical="center"/>
      <protection hidden="1"/>
    </xf>
    <xf numFmtId="0" fontId="28" fillId="37" borderId="11" xfId="0" applyFont="1" applyFill="1" applyBorder="1" applyAlignment="1" applyProtection="1">
      <alignment horizontal="center" vertical="center"/>
      <protection hidden="1" locked="0"/>
    </xf>
    <xf numFmtId="0" fontId="29" fillId="35" borderId="11" xfId="0" applyFont="1" applyFill="1" applyBorder="1" applyAlignment="1" applyProtection="1">
      <alignment horizontal="center" vertical="center"/>
      <protection hidden="1" locked="0"/>
    </xf>
    <xf numFmtId="0" fontId="29" fillId="34" borderId="11" xfId="0" applyFont="1" applyFill="1" applyBorder="1" applyAlignment="1" applyProtection="1">
      <alignment horizontal="center" vertical="center"/>
      <protection hidden="1" locked="0"/>
    </xf>
    <xf numFmtId="0" fontId="31" fillId="39" borderId="11" xfId="50" applyFont="1" applyFill="1" applyBorder="1" applyAlignment="1" applyProtection="1">
      <alignment vertical="center"/>
      <protection hidden="1"/>
    </xf>
    <xf numFmtId="0" fontId="31" fillId="39" borderId="40" xfId="50" applyFont="1" applyFill="1" applyBorder="1" applyAlignment="1" applyProtection="1">
      <alignment horizontal="center" vertical="center" wrapText="1"/>
      <protection hidden="1"/>
    </xf>
    <xf numFmtId="0" fontId="31" fillId="39" borderId="41" xfId="50" applyFont="1" applyFill="1" applyBorder="1" applyAlignment="1" applyProtection="1">
      <alignment horizontal="center" vertical="center" wrapText="1"/>
      <protection hidden="1"/>
    </xf>
    <xf numFmtId="49" fontId="28" fillId="33" borderId="36" xfId="50" applyNumberFormat="1" applyFont="1" applyFill="1" applyBorder="1" applyAlignment="1" applyProtection="1">
      <alignment horizontal="center" vertical="center" wrapText="1"/>
      <protection hidden="1"/>
    </xf>
    <xf numFmtId="49" fontId="31" fillId="33" borderId="42" xfId="50" applyNumberFormat="1" applyFont="1" applyFill="1" applyBorder="1" applyAlignment="1" applyProtection="1">
      <alignment horizontal="center" vertical="center"/>
      <protection hidden="1"/>
    </xf>
    <xf numFmtId="0" fontId="31" fillId="40" borderId="40" xfId="50" applyFont="1" applyFill="1" applyBorder="1" applyAlignment="1" applyProtection="1">
      <alignment horizontal="center" vertical="center" wrapText="1"/>
      <protection hidden="1"/>
    </xf>
    <xf numFmtId="0" fontId="31" fillId="40" borderId="41" xfId="50" applyFont="1" applyFill="1" applyBorder="1" applyAlignment="1" applyProtection="1">
      <alignment horizontal="center" vertical="center" wrapText="1"/>
      <protection hidden="1"/>
    </xf>
    <xf numFmtId="49" fontId="28" fillId="37" borderId="34" xfId="50" applyNumberFormat="1" applyFont="1" applyFill="1" applyBorder="1" applyAlignment="1" applyProtection="1">
      <alignment horizontal="center" vertical="center" wrapText="1"/>
      <protection hidden="1"/>
    </xf>
    <xf numFmtId="49" fontId="31" fillId="33" borderId="46" xfId="50" applyNumberFormat="1" applyFont="1" applyFill="1" applyBorder="1" applyAlignment="1" applyProtection="1">
      <alignment horizontal="center" vertical="center"/>
      <protection hidden="1"/>
    </xf>
    <xf numFmtId="49" fontId="28" fillId="33" borderId="28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29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46" xfId="50" applyNumberFormat="1" applyFont="1" applyFill="1" applyBorder="1" applyAlignment="1" applyProtection="1">
      <alignment horizontal="center" vertical="center" wrapText="1"/>
      <protection hidden="1"/>
    </xf>
    <xf numFmtId="0" fontId="31" fillId="0" borderId="11" xfId="50" applyFont="1" applyFill="1" applyBorder="1" applyAlignment="1" applyProtection="1">
      <alignment vertical="center"/>
      <protection hidden="1"/>
    </xf>
    <xf numFmtId="49" fontId="31" fillId="33" borderId="57" xfId="50" applyNumberFormat="1" applyFont="1" applyFill="1" applyBorder="1" applyAlignment="1" applyProtection="1">
      <alignment horizontal="center" vertical="center" shrinkToFit="1"/>
      <protection hidden="1"/>
    </xf>
    <xf numFmtId="49" fontId="31" fillId="0" borderId="57" xfId="50" applyNumberFormat="1" applyFont="1" applyFill="1" applyBorder="1" applyAlignment="1" applyProtection="1">
      <alignment horizontal="center" vertical="center" shrinkToFit="1"/>
      <protection locked="0"/>
    </xf>
    <xf numFmtId="49" fontId="30" fillId="33" borderId="56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57" xfId="50" applyNumberFormat="1" applyFont="1" applyFill="1" applyBorder="1" applyAlignment="1" applyProtection="1">
      <alignment horizontal="center" vertical="center" wrapText="1"/>
      <protection hidden="1"/>
    </xf>
    <xf numFmtId="49" fontId="30" fillId="33" borderId="58" xfId="50" applyNumberFormat="1" applyFont="1" applyFill="1" applyBorder="1" applyAlignment="1" applyProtection="1">
      <alignment horizontal="center" vertical="center" wrapText="1"/>
      <protection hidden="1"/>
    </xf>
    <xf numFmtId="0" fontId="31" fillId="0" borderId="51" xfId="50" applyFont="1" applyBorder="1" applyAlignment="1" applyProtection="1">
      <alignment horizontal="center" vertical="center"/>
      <protection hidden="1"/>
    </xf>
    <xf numFmtId="0" fontId="31" fillId="0" borderId="24" xfId="50" applyFont="1" applyFill="1" applyBorder="1" applyAlignment="1" applyProtection="1">
      <alignment horizontal="right" vertical="center" shrinkToFit="1"/>
      <protection hidden="1"/>
    </xf>
    <xf numFmtId="0" fontId="31" fillId="0" borderId="24" xfId="5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externalLink" Target="externalLinks/externalLink14.xml" /><Relationship Id="rId41" Type="http://schemas.openxmlformats.org/officeDocument/2006/relationships/externalLink" Target="externalLinks/externalLink15.xml" /><Relationship Id="rId42" Type="http://schemas.openxmlformats.org/officeDocument/2006/relationships/externalLink" Target="externalLinks/externalLink16.xml" /><Relationship Id="rId43" Type="http://schemas.openxmlformats.org/officeDocument/2006/relationships/externalLink" Target="externalLinks/externalLink17.xml" /><Relationship Id="rId44" Type="http://schemas.openxmlformats.org/officeDocument/2006/relationships/externalLink" Target="externalLinks/externalLink18.xml" /><Relationship Id="rId45" Type="http://schemas.openxmlformats.org/officeDocument/2006/relationships/externalLink" Target="externalLinks/externalLink19.xml" /><Relationship Id="rId46" Type="http://schemas.openxmlformats.org/officeDocument/2006/relationships/externalLink" Target="externalLinks/externalLink20.xml" /><Relationship Id="rId47" Type="http://schemas.openxmlformats.org/officeDocument/2006/relationships/externalLink" Target="externalLinks/externalLink21.xml" /><Relationship Id="rId48" Type="http://schemas.openxmlformats.org/officeDocument/2006/relationships/externalLink" Target="externalLinks/externalLink22.xml" /><Relationship Id="rId49" Type="http://schemas.openxmlformats.org/officeDocument/2006/relationships/externalLink" Target="externalLinks/externalLink23.xml" /><Relationship Id="rId50" Type="http://schemas.openxmlformats.org/officeDocument/2006/relationships/externalLink" Target="externalLinks/externalLink24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8" activePane="bottomLeft" state="frozen"/>
      <selection pane="topLeft" activeCell="G9" sqref="G9:K9"/>
      <selection pane="bottomLeft" activeCell="AJ8" sqref="AJ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4</v>
      </c>
      <c r="U2" s="15" t="s">
        <v>5</v>
      </c>
      <c r="V2" s="15"/>
      <c r="W2" s="5"/>
      <c r="X2" s="16" t="str">
        <f>IF(T2="","",T2)</f>
        <v>3</v>
      </c>
      <c r="Y2" s="16" t="str">
        <f>IF(U2="","",U2)</f>
        <v>1</v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1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4" t="s">
        <v>24</v>
      </c>
      <c r="T8" s="43" t="s">
        <v>25</v>
      </c>
      <c r="U8" s="45" t="s">
        <v>26</v>
      </c>
      <c r="V8" s="43" t="s">
        <v>27</v>
      </c>
      <c r="W8" s="45" t="s">
        <v>28</v>
      </c>
      <c r="X8" s="44" t="s">
        <v>29</v>
      </c>
      <c r="Y8" s="44" t="s">
        <v>30</v>
      </c>
      <c r="Z8" s="43" t="s">
        <v>31</v>
      </c>
      <c r="AA8" s="43" t="s">
        <v>32</v>
      </c>
      <c r="AB8" s="44" t="s">
        <v>33</v>
      </c>
      <c r="AC8" s="44" t="s">
        <v>34</v>
      </c>
      <c r="AD8" s="43" t="s">
        <v>35</v>
      </c>
      <c r="AE8" s="45" t="s">
        <v>36</v>
      </c>
      <c r="AF8" s="45" t="s">
        <v>37</v>
      </c>
      <c r="AG8" s="43" t="s">
        <v>38</v>
      </c>
      <c r="AH8" s="46" t="s">
        <v>39</v>
      </c>
      <c r="AI8" s="45" t="s">
        <v>40</v>
      </c>
      <c r="AJ8" s="4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44</v>
      </c>
      <c r="C9" s="52">
        <f ca="1">OFFSET(C9,15,0)</f>
        <v>1</v>
      </c>
      <c r="D9" s="53" t="s">
        <v>44</v>
      </c>
      <c r="E9" s="51" t="s">
        <v>45</v>
      </c>
      <c r="F9" s="51">
        <v>62</v>
      </c>
      <c r="G9" s="54" t="s">
        <v>46</v>
      </c>
      <c r="H9" s="55"/>
      <c r="I9" s="55"/>
      <c r="J9" s="55"/>
      <c r="K9" s="56"/>
      <c r="L9" s="57" t="s">
        <v>47</v>
      </c>
      <c r="M9" s="58"/>
      <c r="N9" s="58"/>
      <c r="O9" s="58"/>
      <c r="P9" s="58"/>
      <c r="Q9" s="57" t="s">
        <v>48</v>
      </c>
      <c r="R9" s="58"/>
      <c r="S9" s="58"/>
      <c r="T9" s="58"/>
      <c r="U9" s="58"/>
      <c r="V9" s="57" t="s">
        <v>49</v>
      </c>
      <c r="W9" s="58"/>
      <c r="X9" s="58"/>
      <c r="Y9" s="58"/>
      <c r="Z9" s="58"/>
      <c r="AA9" s="57" t="s">
        <v>49</v>
      </c>
      <c r="AB9" s="58"/>
      <c r="AC9" s="58"/>
      <c r="AD9" s="58"/>
      <c r="AE9" s="57"/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51</v>
      </c>
      <c r="B10" s="51">
        <v>29</v>
      </c>
      <c r="C10" s="52">
        <f aca="true" ca="1" t="shared" si="0" ref="C10:C18">OFFSET(C10,15,0)</f>
        <v>2</v>
      </c>
      <c r="D10" s="65" t="s">
        <v>52</v>
      </c>
      <c r="E10" s="51" t="s">
        <v>45</v>
      </c>
      <c r="F10" s="51">
        <v>63</v>
      </c>
      <c r="G10" s="54" t="s">
        <v>53</v>
      </c>
      <c r="H10" s="55"/>
      <c r="I10" s="55"/>
      <c r="J10" s="55"/>
      <c r="K10" s="56"/>
      <c r="L10" s="58"/>
      <c r="M10" s="58"/>
      <c r="N10" s="57" t="s">
        <v>54</v>
      </c>
      <c r="O10" s="58"/>
      <c r="P10" s="58"/>
      <c r="Q10" s="58"/>
      <c r="R10" s="58"/>
      <c r="S10" s="57"/>
      <c r="T10" s="58"/>
      <c r="U10" s="58"/>
      <c r="V10" s="58"/>
      <c r="W10" s="57"/>
      <c r="X10" s="58"/>
      <c r="Y10" s="58"/>
      <c r="Z10" s="58"/>
      <c r="AA10" s="58"/>
      <c r="AB10" s="58"/>
      <c r="AC10" s="57"/>
      <c r="AD10" s="58"/>
      <c r="AE10" s="58"/>
      <c r="AF10" s="57"/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51</v>
      </c>
      <c r="B11" s="51">
        <v>29</v>
      </c>
      <c r="C11" s="52">
        <f ca="1">OFFSET(C11,15,0)</f>
        <v>3</v>
      </c>
      <c r="D11" s="65" t="s">
        <v>56</v>
      </c>
      <c r="E11" s="67" t="s">
        <v>45</v>
      </c>
      <c r="F11" s="67">
        <v>72</v>
      </c>
      <c r="G11" s="54" t="s">
        <v>53</v>
      </c>
      <c r="H11" s="55"/>
      <c r="I11" s="55"/>
      <c r="J11" s="55"/>
      <c r="K11" s="56"/>
      <c r="L11" s="57" t="s">
        <v>57</v>
      </c>
      <c r="M11" s="58"/>
      <c r="N11" s="58"/>
      <c r="O11" s="58"/>
      <c r="P11" s="58"/>
      <c r="Q11" s="58"/>
      <c r="R11" s="58"/>
      <c r="S11" s="58"/>
      <c r="T11" s="57" t="s">
        <v>58</v>
      </c>
      <c r="U11" s="58"/>
      <c r="V11" s="58"/>
      <c r="W11" s="58"/>
      <c r="X11" s="58"/>
      <c r="Y11" s="57"/>
      <c r="Z11" s="58"/>
      <c r="AA11" s="58"/>
      <c r="AB11" s="58"/>
      <c r="AC11" s="58"/>
      <c r="AD11" s="57" t="s">
        <v>59</v>
      </c>
      <c r="AE11" s="58"/>
      <c r="AF11" s="58"/>
      <c r="AG11" s="58"/>
      <c r="AH11" s="57"/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51</v>
      </c>
      <c r="B12" s="51">
        <v>29</v>
      </c>
      <c r="C12" s="52">
        <f ca="1" t="shared" si="0"/>
        <v>4</v>
      </c>
      <c r="D12" s="53" t="s">
        <v>61</v>
      </c>
      <c r="E12" s="51" t="s">
        <v>45</v>
      </c>
      <c r="F12" s="51">
        <v>63</v>
      </c>
      <c r="G12" s="54" t="s">
        <v>53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47</v>
      </c>
      <c r="S12" s="58"/>
      <c r="T12" s="58"/>
      <c r="U12" s="58"/>
      <c r="V12" s="57" t="s">
        <v>47</v>
      </c>
      <c r="W12" s="58"/>
      <c r="X12" s="58"/>
      <c r="Y12" s="58"/>
      <c r="Z12" s="57" t="s">
        <v>57</v>
      </c>
      <c r="AA12" s="58"/>
      <c r="AB12" s="58"/>
      <c r="AC12" s="58"/>
      <c r="AD12" s="58"/>
      <c r="AE12" s="58"/>
      <c r="AF12" s="58"/>
      <c r="AG12" s="58"/>
      <c r="AH12" s="58"/>
      <c r="AI12" s="57"/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63</v>
      </c>
      <c r="B13" s="51">
        <v>41</v>
      </c>
      <c r="C13" s="52">
        <f ca="1" t="shared" si="0"/>
        <v>5</v>
      </c>
      <c r="D13" s="53" t="s">
        <v>64</v>
      </c>
      <c r="E13" s="51" t="s">
        <v>45</v>
      </c>
      <c r="F13" s="51">
        <v>67</v>
      </c>
      <c r="G13" s="54" t="s">
        <v>65</v>
      </c>
      <c r="H13" s="55"/>
      <c r="I13" s="55"/>
      <c r="J13" s="55"/>
      <c r="K13" s="56"/>
      <c r="L13" s="58"/>
      <c r="M13" s="58"/>
      <c r="N13" s="58"/>
      <c r="O13" s="57" t="s">
        <v>66</v>
      </c>
      <c r="P13" s="58"/>
      <c r="Q13" s="58"/>
      <c r="R13" s="58"/>
      <c r="S13" s="58"/>
      <c r="T13" s="57" t="s">
        <v>47</v>
      </c>
      <c r="U13" s="58"/>
      <c r="V13" s="58"/>
      <c r="W13" s="58"/>
      <c r="X13" s="58"/>
      <c r="Y13" s="58"/>
      <c r="Z13" s="58"/>
      <c r="AA13" s="57" t="s">
        <v>47</v>
      </c>
      <c r="AB13" s="58"/>
      <c r="AC13" s="58"/>
      <c r="AD13" s="58"/>
      <c r="AE13" s="58"/>
      <c r="AF13" s="57"/>
      <c r="AG13" s="58"/>
      <c r="AH13" s="58"/>
      <c r="AI13" s="58"/>
      <c r="AJ13" s="57" t="s">
        <v>47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49</v>
      </c>
      <c r="C14" s="52">
        <f ca="1" t="shared" si="0"/>
        <v>6</v>
      </c>
      <c r="D14" s="53" t="s">
        <v>68</v>
      </c>
      <c r="E14" s="51" t="s">
        <v>45</v>
      </c>
      <c r="F14" s="51">
        <v>68</v>
      </c>
      <c r="G14" s="54" t="s">
        <v>69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47</v>
      </c>
      <c r="R14" s="58"/>
      <c r="S14" s="58"/>
      <c r="T14" s="58"/>
      <c r="U14" s="57"/>
      <c r="V14" s="58"/>
      <c r="W14" s="57"/>
      <c r="X14" s="58"/>
      <c r="Y14" s="58"/>
      <c r="Z14" s="58"/>
      <c r="AA14" s="58"/>
      <c r="AB14" s="58"/>
      <c r="AC14" s="58"/>
      <c r="AD14" s="57" t="s">
        <v>66</v>
      </c>
      <c r="AE14" s="58"/>
      <c r="AF14" s="58"/>
      <c r="AG14" s="57" t="s">
        <v>47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49</v>
      </c>
      <c r="C15" s="52">
        <f ca="1" t="shared" si="0"/>
        <v>7</v>
      </c>
      <c r="D15" s="65" t="s">
        <v>71</v>
      </c>
      <c r="E15" s="51" t="s">
        <v>45</v>
      </c>
      <c r="F15" s="51">
        <v>68</v>
      </c>
      <c r="G15" s="54" t="s">
        <v>72</v>
      </c>
      <c r="H15" s="55"/>
      <c r="I15" s="55"/>
      <c r="J15" s="55"/>
      <c r="K15" s="56"/>
      <c r="L15" s="58"/>
      <c r="M15" s="58"/>
      <c r="N15" s="58"/>
      <c r="O15" s="58"/>
      <c r="P15" s="57" t="s">
        <v>66</v>
      </c>
      <c r="Q15" s="58"/>
      <c r="R15" s="58"/>
      <c r="S15" s="57"/>
      <c r="T15" s="58"/>
      <c r="U15" s="58"/>
      <c r="V15" s="58"/>
      <c r="W15" s="58"/>
      <c r="X15" s="58"/>
      <c r="Y15" s="57"/>
      <c r="Z15" s="58"/>
      <c r="AA15" s="58"/>
      <c r="AB15" s="57"/>
      <c r="AC15" s="58"/>
      <c r="AD15" s="58"/>
      <c r="AE15" s="57"/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51</v>
      </c>
      <c r="B16" s="51">
        <v>35</v>
      </c>
      <c r="C16" s="52">
        <f ca="1" t="shared" si="0"/>
        <v>8</v>
      </c>
      <c r="D16" s="65" t="s">
        <v>74</v>
      </c>
      <c r="E16" s="51" t="s">
        <v>45</v>
      </c>
      <c r="F16" s="51">
        <v>68</v>
      </c>
      <c r="G16" s="54" t="s">
        <v>75</v>
      </c>
      <c r="H16" s="55"/>
      <c r="I16" s="55"/>
      <c r="J16" s="55"/>
      <c r="K16" s="56"/>
      <c r="L16" s="58"/>
      <c r="M16" s="57" t="s">
        <v>54</v>
      </c>
      <c r="N16" s="58"/>
      <c r="O16" s="58"/>
      <c r="P16" s="58"/>
      <c r="Q16" s="58"/>
      <c r="R16" s="57" t="s">
        <v>59</v>
      </c>
      <c r="S16" s="58"/>
      <c r="T16" s="58"/>
      <c r="U16" s="58"/>
      <c r="V16" s="58"/>
      <c r="W16" s="58"/>
      <c r="X16" s="57"/>
      <c r="Y16" s="58"/>
      <c r="Z16" s="58"/>
      <c r="AA16" s="58"/>
      <c r="AB16" s="58"/>
      <c r="AC16" s="57"/>
      <c r="AD16" s="58"/>
      <c r="AE16" s="58"/>
      <c r="AF16" s="58"/>
      <c r="AG16" s="58"/>
      <c r="AH16" s="57"/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49</v>
      </c>
      <c r="C17" s="52">
        <f ca="1" t="shared" si="0"/>
        <v>9</v>
      </c>
      <c r="D17" s="65" t="s">
        <v>77</v>
      </c>
      <c r="E17" s="51" t="s">
        <v>45</v>
      </c>
      <c r="F17" s="51">
        <v>70</v>
      </c>
      <c r="G17" s="54" t="s">
        <v>78</v>
      </c>
      <c r="H17" s="55"/>
      <c r="I17" s="55"/>
      <c r="J17" s="55"/>
      <c r="K17" s="56"/>
      <c r="L17" s="58"/>
      <c r="M17" s="58"/>
      <c r="N17" s="58"/>
      <c r="O17" s="57" t="s">
        <v>54</v>
      </c>
      <c r="P17" s="58"/>
      <c r="Q17" s="58"/>
      <c r="R17" s="58"/>
      <c r="S17" s="58"/>
      <c r="T17" s="58"/>
      <c r="U17" s="57"/>
      <c r="V17" s="58"/>
      <c r="W17" s="58"/>
      <c r="X17" s="57"/>
      <c r="Y17" s="58"/>
      <c r="Z17" s="58"/>
      <c r="AA17" s="58"/>
      <c r="AB17" s="57"/>
      <c r="AC17" s="58"/>
      <c r="AD17" s="58"/>
      <c r="AE17" s="58"/>
      <c r="AF17" s="58"/>
      <c r="AG17" s="58"/>
      <c r="AH17" s="58"/>
      <c r="AI17" s="57"/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49</v>
      </c>
      <c r="C18" s="52">
        <f ca="1" t="shared" si="0"/>
        <v>10</v>
      </c>
      <c r="D18" s="53" t="s">
        <v>80</v>
      </c>
      <c r="E18" s="51" t="s">
        <v>45</v>
      </c>
      <c r="F18" s="51">
        <v>70</v>
      </c>
      <c r="G18" s="54" t="s">
        <v>81</v>
      </c>
      <c r="H18" s="55"/>
      <c r="I18" s="55"/>
      <c r="J18" s="55"/>
      <c r="K18" s="56"/>
      <c r="L18" s="58"/>
      <c r="M18" s="57" t="s">
        <v>82</v>
      </c>
      <c r="N18" s="58"/>
      <c r="O18" s="58"/>
      <c r="P18" s="57" t="s">
        <v>82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58</v>
      </c>
      <c r="AA18" s="58"/>
      <c r="AB18" s="58"/>
      <c r="AC18" s="58"/>
      <c r="AD18" s="58"/>
      <c r="AE18" s="58"/>
      <c r="AF18" s="58"/>
      <c r="AG18" s="57" t="s">
        <v>59</v>
      </c>
      <c r="AH18" s="58"/>
      <c r="AI18" s="58"/>
      <c r="AJ18" s="57" t="s">
        <v>83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5" t="s">
        <v>87</v>
      </c>
      <c r="H20" s="45" t="s">
        <v>88</v>
      </c>
      <c r="I20" s="45" t="s">
        <v>89</v>
      </c>
      <c r="J20" s="83" t="s">
        <v>90</v>
      </c>
      <c r="K20" s="44" t="s">
        <v>91</v>
      </c>
      <c r="L20" s="83" t="s">
        <v>92</v>
      </c>
      <c r="M20" s="83" t="s">
        <v>93</v>
      </c>
      <c r="N20" s="45" t="s">
        <v>94</v>
      </c>
      <c r="O20" s="83" t="s">
        <v>95</v>
      </c>
      <c r="P20" s="45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5" t="s">
        <v>99</v>
      </c>
      <c r="I21" s="45" t="s">
        <v>100</v>
      </c>
      <c r="J21" s="44" t="s">
        <v>101</v>
      </c>
      <c r="K21" s="45" t="s">
        <v>102</v>
      </c>
      <c r="L21" s="45" t="s">
        <v>103</v>
      </c>
      <c r="M21" s="45" t="s">
        <v>104</v>
      </c>
      <c r="N21" s="45" t="s">
        <v>105</v>
      </c>
      <c r="O21" s="44" t="s">
        <v>106</v>
      </c>
      <c r="P21" s="45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/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44</v>
      </c>
      <c r="C24" s="125">
        <v>1</v>
      </c>
      <c r="D24" s="53" t="str">
        <f ca="1">OFFSET(D24,-15,0)</f>
        <v>COUPRIE Olivier</v>
      </c>
      <c r="E24" s="126" t="str">
        <f ca="1">OFFSET(E24,-15,0)</f>
        <v>M</v>
      </c>
      <c r="F24" s="51">
        <v>40</v>
      </c>
      <c r="G24" s="127">
        <v>0</v>
      </c>
      <c r="H24" s="127">
        <v>10</v>
      </c>
      <c r="I24" s="127">
        <v>10</v>
      </c>
      <c r="J24" s="127">
        <v>10</v>
      </c>
      <c r="K24" s="128">
        <f>IF(L24&lt;&gt;"","-","")</f>
      </c>
      <c r="L24" s="129"/>
      <c r="M24" s="130">
        <f>SUM(G24:K24)</f>
        <v>30</v>
      </c>
      <c r="N24" s="131"/>
      <c r="O24" s="132"/>
      <c r="P24" s="133">
        <f aca="true" ca="1" t="shared" si="1" ref="P24:P33">SUM(OFFSET(P24,0,-10),OFFSET(P24,0,-3))</f>
        <v>70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4</v>
      </c>
    </row>
    <row r="25" spans="1:43" s="61" customFormat="1" ht="21" customHeight="1">
      <c r="A25" s="123" t="str">
        <f aca="true" ca="1" t="shared" si="3" ref="A25:B33">OFFSET(A25,-15,0)</f>
        <v>BRE</v>
      </c>
      <c r="B25" s="124">
        <f ca="1" t="shared" si="3"/>
        <v>29</v>
      </c>
      <c r="C25" s="125">
        <v>2</v>
      </c>
      <c r="D25" s="65" t="str">
        <f aca="true" ca="1" t="shared" si="4" ref="D25:E33">OFFSET(D25,-15,0)</f>
        <v>MAREC Dominique</v>
      </c>
      <c r="E25" s="126" t="str">
        <f ca="1" t="shared" si="4"/>
        <v>M</v>
      </c>
      <c r="F25" s="51">
        <v>94</v>
      </c>
      <c r="G25" s="127">
        <v>10</v>
      </c>
      <c r="H25" s="127" t="str">
        <f>IF(L25&lt;&gt;"","-","")</f>
        <v>-</v>
      </c>
      <c r="I25" s="127" t="str">
        <f aca="true" t="shared" si="5" ref="I25:I32">IF(L25&lt;&gt;"","-","")</f>
        <v>-</v>
      </c>
      <c r="J25" s="127" t="str">
        <f aca="true" t="shared" si="6" ref="J25:J32">IF(L25&lt;&gt;"","-","")</f>
        <v>-</v>
      </c>
      <c r="K25" s="128" t="str">
        <f aca="true" t="shared" si="7" ref="K25:K32">IF(L25&lt;&gt;"","-","")</f>
        <v>-</v>
      </c>
      <c r="L25" s="129" t="s">
        <v>121</v>
      </c>
      <c r="M25" s="130">
        <f aca="true" t="shared" si="8" ref="M25:M33">SUM(G25:K25)</f>
        <v>10</v>
      </c>
      <c r="N25" s="131"/>
      <c r="O25" s="132"/>
      <c r="P25" s="138">
        <f ca="1" t="shared" si="1"/>
        <v>104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1</v>
      </c>
    </row>
    <row r="26" spans="1:50" s="61" customFormat="1" ht="21" customHeight="1" thickBot="1">
      <c r="A26" s="123" t="str">
        <f ca="1" t="shared" si="3"/>
        <v>BRE</v>
      </c>
      <c r="B26" s="124">
        <f ca="1" t="shared" si="3"/>
        <v>29</v>
      </c>
      <c r="C26" s="125">
        <v>3</v>
      </c>
      <c r="D26" s="65" t="str">
        <f ca="1" t="shared" si="4"/>
        <v>CASTREC Christian</v>
      </c>
      <c r="E26" s="126" t="str">
        <f ca="1" t="shared" si="4"/>
        <v>M</v>
      </c>
      <c r="F26" s="139">
        <v>81</v>
      </c>
      <c r="G26" s="127">
        <v>7</v>
      </c>
      <c r="H26" s="127">
        <v>10</v>
      </c>
      <c r="I26" s="127">
        <v>10</v>
      </c>
      <c r="J26" s="127" t="str">
        <f t="shared" si="6"/>
        <v>-</v>
      </c>
      <c r="K26" s="128" t="str">
        <f t="shared" si="7"/>
        <v>-</v>
      </c>
      <c r="L26" s="129" t="s">
        <v>121</v>
      </c>
      <c r="M26" s="130">
        <f t="shared" si="8"/>
        <v>27</v>
      </c>
      <c r="N26" s="131"/>
      <c r="O26" s="132"/>
      <c r="P26" s="138">
        <f ca="1" t="shared" si="1"/>
        <v>108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3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BRE</v>
      </c>
      <c r="B27" s="124">
        <f ca="1" t="shared" si="3"/>
        <v>29</v>
      </c>
      <c r="C27" s="125">
        <v>4</v>
      </c>
      <c r="D27" s="53" t="str">
        <f ca="1" t="shared" si="4"/>
        <v>MAREC Jean Baptiste</v>
      </c>
      <c r="E27" s="126" t="str">
        <f ca="1" t="shared" si="4"/>
        <v>M</v>
      </c>
      <c r="F27" s="51">
        <v>40</v>
      </c>
      <c r="G27" s="127">
        <v>0</v>
      </c>
      <c r="H27" s="127">
        <v>0</v>
      </c>
      <c r="I27" s="127">
        <v>0</v>
      </c>
      <c r="J27" s="127">
        <v>0</v>
      </c>
      <c r="K27" s="128">
        <f t="shared" si="7"/>
      </c>
      <c r="L27" s="129"/>
      <c r="M27" s="130">
        <f t="shared" si="8"/>
        <v>0</v>
      </c>
      <c r="N27" s="131"/>
      <c r="O27" s="132"/>
      <c r="P27" s="133">
        <f ca="1" t="shared" si="1"/>
        <v>40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4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TBO</v>
      </c>
      <c r="B28" s="124">
        <f ca="1" t="shared" si="3"/>
        <v>41</v>
      </c>
      <c r="C28" s="125">
        <v>5</v>
      </c>
      <c r="D28" s="53" t="str">
        <f ca="1" t="shared" si="4"/>
        <v>PRIEUR Marc</v>
      </c>
      <c r="E28" s="126" t="str">
        <f ca="1" t="shared" si="4"/>
        <v>M</v>
      </c>
      <c r="F28" s="51">
        <v>77</v>
      </c>
      <c r="G28" s="127">
        <v>0</v>
      </c>
      <c r="H28" s="127">
        <v>0</v>
      </c>
      <c r="I28" s="127">
        <v>0</v>
      </c>
      <c r="J28" s="127">
        <v>0</v>
      </c>
      <c r="K28" s="128">
        <f t="shared" si="7"/>
      </c>
      <c r="L28" s="129"/>
      <c r="M28" s="130">
        <f t="shared" si="8"/>
        <v>0</v>
      </c>
      <c r="N28" s="131"/>
      <c r="O28" s="132"/>
      <c r="P28" s="133">
        <f ca="1" t="shared" si="1"/>
        <v>77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4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49</v>
      </c>
      <c r="C29" s="125">
        <v>6</v>
      </c>
      <c r="D29" s="53" t="str">
        <f ca="1" t="shared" si="4"/>
        <v>FRESNAIS Joel</v>
      </c>
      <c r="E29" s="126" t="str">
        <f ca="1" t="shared" si="4"/>
        <v>M</v>
      </c>
      <c r="F29" s="51">
        <v>20</v>
      </c>
      <c r="G29" s="127">
        <v>0</v>
      </c>
      <c r="H29" s="127">
        <v>0</v>
      </c>
      <c r="I29" s="127">
        <v>0</v>
      </c>
      <c r="J29" s="127">
        <f t="shared" si="6"/>
      </c>
      <c r="K29" s="128">
        <f t="shared" si="7"/>
      </c>
      <c r="L29" s="129"/>
      <c r="M29" s="130">
        <f t="shared" si="8"/>
        <v>0</v>
      </c>
      <c r="N29" s="131"/>
      <c r="O29" s="132"/>
      <c r="P29" s="133">
        <f ca="1" t="shared" si="1"/>
        <v>20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3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49</v>
      </c>
      <c r="C30" s="125">
        <v>7</v>
      </c>
      <c r="D30" s="65" t="str">
        <f ca="1" t="shared" si="4"/>
        <v>GUERINEAU Denis</v>
      </c>
      <c r="E30" s="126" t="str">
        <f ca="1" t="shared" si="4"/>
        <v>M</v>
      </c>
      <c r="F30" s="51">
        <v>10</v>
      </c>
      <c r="G30" s="127">
        <v>0</v>
      </c>
      <c r="H30" s="127" t="str">
        <f>IF(L30&lt;&gt;"","-","")</f>
        <v>-</v>
      </c>
      <c r="I30" s="127" t="str">
        <f t="shared" si="5"/>
        <v>-</v>
      </c>
      <c r="J30" s="127" t="str">
        <f t="shared" si="6"/>
        <v>-</v>
      </c>
      <c r="K30" s="128" t="str">
        <f t="shared" si="7"/>
        <v>-</v>
      </c>
      <c r="L30" s="129" t="s">
        <v>122</v>
      </c>
      <c r="M30" s="130">
        <f t="shared" si="8"/>
        <v>0</v>
      </c>
      <c r="N30" s="131"/>
      <c r="O30" s="132"/>
      <c r="P30" s="133">
        <f ca="1" t="shared" si="1"/>
        <v>10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1</v>
      </c>
      <c r="AR30" s="47"/>
    </row>
    <row r="31" spans="1:44" s="61" customFormat="1" ht="21" customHeight="1">
      <c r="A31" s="123" t="str">
        <f ca="1" t="shared" si="3"/>
        <v>BRE</v>
      </c>
      <c r="B31" s="124">
        <f ca="1" t="shared" si="3"/>
        <v>35</v>
      </c>
      <c r="C31" s="125">
        <v>8</v>
      </c>
      <c r="D31" s="65" t="str">
        <f ca="1" t="shared" si="4"/>
        <v>PANNETIER Bertrand</v>
      </c>
      <c r="E31" s="126" t="str">
        <f ca="1" t="shared" si="4"/>
        <v>M</v>
      </c>
      <c r="F31" s="51">
        <v>87</v>
      </c>
      <c r="G31" s="127">
        <v>10</v>
      </c>
      <c r="H31" s="127">
        <v>10</v>
      </c>
      <c r="I31" s="127" t="str">
        <f t="shared" si="5"/>
        <v>-</v>
      </c>
      <c r="J31" s="127" t="str">
        <f t="shared" si="6"/>
        <v>-</v>
      </c>
      <c r="K31" s="128" t="str">
        <f t="shared" si="7"/>
        <v>-</v>
      </c>
      <c r="L31" s="129" t="s">
        <v>121</v>
      </c>
      <c r="M31" s="130">
        <f t="shared" si="8"/>
        <v>20</v>
      </c>
      <c r="N31" s="131"/>
      <c r="O31" s="132"/>
      <c r="P31" s="138">
        <f ca="1" t="shared" si="1"/>
        <v>107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2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49</v>
      </c>
      <c r="C32" s="125">
        <v>9</v>
      </c>
      <c r="D32" s="65" t="str">
        <f ca="1" t="shared" si="4"/>
        <v>CLEMENCEAU Vincent</v>
      </c>
      <c r="E32" s="126" t="str">
        <f ca="1" t="shared" si="4"/>
        <v>M</v>
      </c>
      <c r="F32" s="51">
        <v>90</v>
      </c>
      <c r="G32" s="127">
        <v>10</v>
      </c>
      <c r="H32" s="127" t="str">
        <f>IF(L32&lt;&gt;"","-","")</f>
        <v>-</v>
      </c>
      <c r="I32" s="127" t="str">
        <f t="shared" si="5"/>
        <v>-</v>
      </c>
      <c r="J32" s="127" t="str">
        <f t="shared" si="6"/>
        <v>-</v>
      </c>
      <c r="K32" s="128" t="str">
        <f t="shared" si="7"/>
        <v>-</v>
      </c>
      <c r="L32" s="129" t="s">
        <v>121</v>
      </c>
      <c r="M32" s="130">
        <f t="shared" si="8"/>
        <v>10</v>
      </c>
      <c r="N32" s="131"/>
      <c r="O32" s="132"/>
      <c r="P32" s="138">
        <f ca="1" t="shared" si="1"/>
        <v>100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1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49</v>
      </c>
      <c r="C33" s="145">
        <v>10</v>
      </c>
      <c r="D33" s="146" t="str">
        <f ca="1" t="shared" si="4"/>
        <v>PINARD Florent</v>
      </c>
      <c r="E33" s="147" t="str">
        <f ca="1" t="shared" si="4"/>
        <v>M</v>
      </c>
      <c r="F33" s="51">
        <v>20</v>
      </c>
      <c r="G33" s="148">
        <v>0</v>
      </c>
      <c r="H33" s="148">
        <v>0</v>
      </c>
      <c r="I33" s="148">
        <v>10</v>
      </c>
      <c r="J33" s="148">
        <v>10</v>
      </c>
      <c r="K33" s="149">
        <v>10</v>
      </c>
      <c r="L33" s="150"/>
      <c r="M33" s="151">
        <f t="shared" si="8"/>
        <v>30</v>
      </c>
      <c r="N33" s="152"/>
      <c r="O33" s="132"/>
      <c r="P33" s="114">
        <f ca="1" t="shared" si="1"/>
        <v>50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56" t="s">
        <v>123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13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/>
      <c r="T35" s="162">
        <v>8</v>
      </c>
      <c r="U35" s="162"/>
      <c r="V35" s="162">
        <v>9</v>
      </c>
      <c r="W35" s="162"/>
      <c r="X35" s="162"/>
      <c r="Y35" s="162"/>
      <c r="Z35" s="162">
        <v>10</v>
      </c>
      <c r="AA35" s="162">
        <v>11</v>
      </c>
      <c r="AB35" s="162"/>
      <c r="AC35" s="162"/>
      <c r="AD35" s="162">
        <v>12</v>
      </c>
      <c r="AE35" s="162"/>
      <c r="AF35" s="162"/>
      <c r="AG35" s="162">
        <v>13</v>
      </c>
      <c r="AH35" s="162"/>
      <c r="AI35" s="162"/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/>
      <c r="T36" s="162">
        <v>2</v>
      </c>
      <c r="U36" s="162"/>
      <c r="V36" s="162">
        <v>3</v>
      </c>
      <c r="W36" s="162"/>
      <c r="X36" s="162"/>
      <c r="Y36" s="162"/>
      <c r="Z36" s="162">
        <v>4</v>
      </c>
      <c r="AA36" s="162">
        <v>4</v>
      </c>
      <c r="AB36" s="162"/>
      <c r="AC36" s="162"/>
      <c r="AD36" s="162">
        <v>3</v>
      </c>
      <c r="AE36" s="162"/>
      <c r="AF36" s="162"/>
      <c r="AG36" s="162">
        <v>3</v>
      </c>
      <c r="AH36" s="162"/>
      <c r="AI36" s="162"/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/>
      <c r="T37" s="162">
        <v>2</v>
      </c>
      <c r="U37" s="162"/>
      <c r="V37" s="162">
        <v>3</v>
      </c>
      <c r="W37" s="162"/>
      <c r="X37" s="162"/>
      <c r="Y37" s="162"/>
      <c r="Z37" s="162">
        <v>3</v>
      </c>
      <c r="AA37" s="162">
        <v>3</v>
      </c>
      <c r="AB37" s="162"/>
      <c r="AC37" s="162"/>
      <c r="AD37" s="162">
        <v>2</v>
      </c>
      <c r="AE37" s="162"/>
      <c r="AF37" s="162"/>
      <c r="AG37" s="162">
        <v>4</v>
      </c>
      <c r="AH37" s="162"/>
      <c r="AI37" s="162"/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10</v>
      </c>
      <c r="N39" s="171">
        <v>10</v>
      </c>
      <c r="O39" s="171">
        <v>0</v>
      </c>
      <c r="P39" s="171">
        <v>0</v>
      </c>
      <c r="Q39" s="171">
        <v>10</v>
      </c>
      <c r="R39" s="171">
        <v>0</v>
      </c>
      <c r="S39" s="171"/>
      <c r="T39" s="171">
        <v>10</v>
      </c>
      <c r="U39" s="171"/>
      <c r="V39" s="171">
        <v>10</v>
      </c>
      <c r="W39" s="171"/>
      <c r="X39" s="171"/>
      <c r="Y39" s="171"/>
      <c r="Z39" s="171">
        <v>0</v>
      </c>
      <c r="AA39" s="171">
        <v>10</v>
      </c>
      <c r="AB39" s="171"/>
      <c r="AC39" s="171"/>
      <c r="AD39" s="171">
        <v>10</v>
      </c>
      <c r="AE39" s="171"/>
      <c r="AF39" s="172"/>
      <c r="AG39" s="172">
        <v>0</v>
      </c>
      <c r="AH39" s="172"/>
      <c r="AI39" s="172"/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7</v>
      </c>
      <c r="M40" s="171">
        <v>0</v>
      </c>
      <c r="N40" s="171">
        <v>0</v>
      </c>
      <c r="O40" s="171">
        <v>10</v>
      </c>
      <c r="P40" s="171">
        <v>0</v>
      </c>
      <c r="Q40" s="171">
        <v>0</v>
      </c>
      <c r="R40" s="171">
        <v>10</v>
      </c>
      <c r="S40" s="171"/>
      <c r="T40" s="171">
        <v>0</v>
      </c>
      <c r="U40" s="171"/>
      <c r="V40" s="171">
        <v>0</v>
      </c>
      <c r="W40" s="171"/>
      <c r="X40" s="171"/>
      <c r="Y40" s="171"/>
      <c r="Z40" s="171">
        <v>10</v>
      </c>
      <c r="AA40" s="171">
        <v>0</v>
      </c>
      <c r="AB40" s="171"/>
      <c r="AC40" s="171"/>
      <c r="AD40" s="171">
        <v>0</v>
      </c>
      <c r="AE40" s="171"/>
      <c r="AF40" s="171"/>
      <c r="AG40" s="171">
        <v>10</v>
      </c>
      <c r="AH40" s="171"/>
      <c r="AI40" s="171"/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D9" sqref="D9"/>
      <selection pane="bottomLeft" activeCell="AE23" sqref="AE23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302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290</v>
      </c>
      <c r="U2" s="15"/>
      <c r="V2" s="15"/>
      <c r="W2" s="5"/>
      <c r="X2" s="16" t="str">
        <f>IF(T2="","",T2)</f>
        <v>5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34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219" t="s">
        <v>16</v>
      </c>
      <c r="H8" s="219"/>
      <c r="I8" s="219"/>
      <c r="J8" s="219"/>
      <c r="K8" s="219"/>
      <c r="L8" s="220" t="s">
        <v>87</v>
      </c>
      <c r="M8" s="220" t="s">
        <v>100</v>
      </c>
      <c r="N8" s="220" t="s">
        <v>95</v>
      </c>
      <c r="O8" s="221" t="s">
        <v>27</v>
      </c>
      <c r="P8" s="220" t="s">
        <v>35</v>
      </c>
      <c r="Q8" s="221" t="s">
        <v>37</v>
      </c>
      <c r="R8" s="255" t="s">
        <v>17</v>
      </c>
      <c r="S8" s="221" t="s">
        <v>28</v>
      </c>
      <c r="T8" s="221" t="s">
        <v>92</v>
      </c>
      <c r="U8" s="255" t="s">
        <v>22</v>
      </c>
      <c r="V8" s="256" t="s">
        <v>19</v>
      </c>
      <c r="W8" s="220" t="s">
        <v>25</v>
      </c>
      <c r="X8" s="221" t="s">
        <v>93</v>
      </c>
      <c r="Y8" s="255" t="s">
        <v>32</v>
      </c>
      <c r="Z8" s="221" t="s">
        <v>91</v>
      </c>
      <c r="AE8" s="140"/>
      <c r="AF8" s="140"/>
      <c r="AG8" s="140"/>
      <c r="AH8" s="47"/>
      <c r="AI8" s="47"/>
      <c r="AJ8" s="47"/>
      <c r="AK8" s="47"/>
      <c r="AL8" s="47"/>
      <c r="AM8" s="47"/>
      <c r="AN8" s="47"/>
      <c r="AP8" s="50" t="s">
        <v>274</v>
      </c>
      <c r="AT8"/>
    </row>
    <row r="9" spans="1:43" s="61" customFormat="1" ht="18.75" customHeight="1">
      <c r="A9" s="51" t="s">
        <v>43</v>
      </c>
      <c r="B9" s="51">
        <v>49</v>
      </c>
      <c r="C9" s="52">
        <f aca="true" ca="1" t="shared" si="0" ref="C9:C14">OFFSET(C9,15,0)</f>
        <v>1</v>
      </c>
      <c r="D9" s="199" t="s">
        <v>303</v>
      </c>
      <c r="E9" s="51" t="s">
        <v>45</v>
      </c>
      <c r="F9" s="51">
        <v>64</v>
      </c>
      <c r="G9" s="223" t="s">
        <v>304</v>
      </c>
      <c r="H9" s="223"/>
      <c r="I9" s="223"/>
      <c r="J9" s="223"/>
      <c r="K9" s="223"/>
      <c r="L9" s="183" t="s">
        <v>47</v>
      </c>
      <c r="M9" s="184"/>
      <c r="N9" s="184"/>
      <c r="O9" s="183"/>
      <c r="P9" s="184"/>
      <c r="Q9" s="184"/>
      <c r="R9" s="183" t="s">
        <v>132</v>
      </c>
      <c r="S9" s="184"/>
      <c r="T9" s="184"/>
      <c r="U9" s="183" t="s">
        <v>231</v>
      </c>
      <c r="V9" s="184"/>
      <c r="W9" s="184"/>
      <c r="X9" s="184"/>
      <c r="Y9" s="183" t="s">
        <v>54</v>
      </c>
      <c r="Z9" s="184"/>
      <c r="AE9" s="69"/>
      <c r="AF9" s="69"/>
      <c r="AG9" s="69"/>
      <c r="AH9" s="60"/>
      <c r="AI9" s="60"/>
      <c r="AJ9" s="60"/>
      <c r="AK9" s="59"/>
      <c r="AL9" s="60"/>
      <c r="AM9" s="59"/>
      <c r="AN9" s="60"/>
      <c r="AP9" s="50" t="s">
        <v>276</v>
      </c>
      <c r="AQ9" s="66">
        <v>100</v>
      </c>
    </row>
    <row r="10" spans="1:42" s="66" customFormat="1" ht="21" customHeight="1">
      <c r="A10" s="51" t="s">
        <v>43</v>
      </c>
      <c r="B10" s="51">
        <v>49</v>
      </c>
      <c r="C10" s="52">
        <f ca="1" t="shared" si="0"/>
        <v>2</v>
      </c>
      <c r="D10" s="201" t="s">
        <v>305</v>
      </c>
      <c r="E10" s="51" t="s">
        <v>45</v>
      </c>
      <c r="F10" s="51">
        <v>64</v>
      </c>
      <c r="G10" s="223" t="s">
        <v>306</v>
      </c>
      <c r="H10" s="223"/>
      <c r="I10" s="223"/>
      <c r="J10" s="223"/>
      <c r="K10" s="223"/>
      <c r="L10" s="183" t="s">
        <v>83</v>
      </c>
      <c r="M10" s="184"/>
      <c r="N10" s="184"/>
      <c r="O10" s="184"/>
      <c r="P10" s="184"/>
      <c r="Q10" s="183"/>
      <c r="R10" s="184"/>
      <c r="S10" s="183"/>
      <c r="T10" s="184"/>
      <c r="U10" s="184"/>
      <c r="V10" s="183"/>
      <c r="W10" s="184"/>
      <c r="X10" s="184"/>
      <c r="Y10" s="184"/>
      <c r="Z10" s="183"/>
      <c r="AE10" s="69"/>
      <c r="AF10" s="69"/>
      <c r="AG10" s="69"/>
      <c r="AH10" s="60"/>
      <c r="AI10" s="60"/>
      <c r="AJ10" s="60"/>
      <c r="AK10" s="59"/>
      <c r="AL10" s="60"/>
      <c r="AM10" s="59"/>
      <c r="AN10" s="60"/>
      <c r="AP10" s="64" t="s">
        <v>278</v>
      </c>
    </row>
    <row r="11" spans="1:42" s="61" customFormat="1" ht="21" customHeight="1">
      <c r="A11" s="51" t="s">
        <v>51</v>
      </c>
      <c r="B11" s="51">
        <v>56</v>
      </c>
      <c r="C11" s="52">
        <f ca="1" t="shared" si="0"/>
        <v>3</v>
      </c>
      <c r="D11" s="199" t="s">
        <v>307</v>
      </c>
      <c r="E11" s="51" t="s">
        <v>45</v>
      </c>
      <c r="F11" s="51">
        <v>67</v>
      </c>
      <c r="G11" s="223" t="s">
        <v>308</v>
      </c>
      <c r="H11" s="223"/>
      <c r="I11" s="223"/>
      <c r="J11" s="223"/>
      <c r="K11" s="223"/>
      <c r="L11" s="184"/>
      <c r="M11" s="183" t="s">
        <v>57</v>
      </c>
      <c r="N11" s="184"/>
      <c r="O11" s="184"/>
      <c r="P11" s="183" t="s">
        <v>47</v>
      </c>
      <c r="Q11" s="184"/>
      <c r="R11" s="183" t="s">
        <v>66</v>
      </c>
      <c r="S11" s="184"/>
      <c r="T11" s="184"/>
      <c r="U11" s="184"/>
      <c r="V11" s="184"/>
      <c r="W11" s="183" t="s">
        <v>47</v>
      </c>
      <c r="X11" s="184"/>
      <c r="Y11" s="184"/>
      <c r="Z11" s="183"/>
      <c r="AP11" s="64" t="s">
        <v>281</v>
      </c>
    </row>
    <row r="12" spans="1:42" s="61" customFormat="1" ht="21" customHeight="1">
      <c r="A12" s="51" t="s">
        <v>43</v>
      </c>
      <c r="B12" s="51">
        <v>49</v>
      </c>
      <c r="C12" s="52">
        <f ca="1" t="shared" si="0"/>
        <v>4</v>
      </c>
      <c r="D12" s="201" t="s">
        <v>309</v>
      </c>
      <c r="E12" s="51" t="s">
        <v>45</v>
      </c>
      <c r="F12" s="51">
        <v>72</v>
      </c>
      <c r="G12" s="223" t="s">
        <v>264</v>
      </c>
      <c r="H12" s="223"/>
      <c r="I12" s="223"/>
      <c r="J12" s="223"/>
      <c r="K12" s="223"/>
      <c r="L12" s="184"/>
      <c r="M12" s="183" t="s">
        <v>59</v>
      </c>
      <c r="N12" s="184"/>
      <c r="O12" s="183"/>
      <c r="P12" s="184"/>
      <c r="Q12" s="184"/>
      <c r="R12" s="184"/>
      <c r="S12" s="184"/>
      <c r="T12" s="183"/>
      <c r="U12" s="184"/>
      <c r="V12" s="183"/>
      <c r="W12" s="184"/>
      <c r="X12" s="183"/>
      <c r="Y12" s="184"/>
      <c r="Z12" s="184"/>
      <c r="AP12" s="64" t="s">
        <v>283</v>
      </c>
    </row>
    <row r="13" spans="1:42" s="61" customFormat="1" ht="21" customHeight="1">
      <c r="A13" s="51" t="s">
        <v>43</v>
      </c>
      <c r="B13" s="51">
        <v>49</v>
      </c>
      <c r="C13" s="52">
        <f ca="1" t="shared" si="0"/>
        <v>5</v>
      </c>
      <c r="D13" s="199" t="s">
        <v>310</v>
      </c>
      <c r="E13" s="51" t="s">
        <v>45</v>
      </c>
      <c r="F13" s="51">
        <v>73</v>
      </c>
      <c r="G13" s="223" t="s">
        <v>196</v>
      </c>
      <c r="H13" s="223"/>
      <c r="I13" s="223"/>
      <c r="J13" s="223"/>
      <c r="K13" s="223"/>
      <c r="L13" s="184"/>
      <c r="M13" s="184"/>
      <c r="N13" s="183" t="s">
        <v>47</v>
      </c>
      <c r="O13" s="184"/>
      <c r="P13" s="184"/>
      <c r="Q13" s="183"/>
      <c r="R13" s="184"/>
      <c r="S13" s="184"/>
      <c r="T13" s="183"/>
      <c r="U13" s="184"/>
      <c r="V13" s="184"/>
      <c r="W13" s="183" t="s">
        <v>59</v>
      </c>
      <c r="X13" s="184"/>
      <c r="Y13" s="183" t="s">
        <v>47</v>
      </c>
      <c r="Z13" s="184"/>
      <c r="AP13" s="64" t="s">
        <v>286</v>
      </c>
    </row>
    <row r="14" spans="1:42" s="61" customFormat="1" ht="21" customHeight="1">
      <c r="A14" s="51" t="s">
        <v>43</v>
      </c>
      <c r="B14" s="51">
        <v>85</v>
      </c>
      <c r="C14" s="52">
        <f ca="1" t="shared" si="0"/>
        <v>6</v>
      </c>
      <c r="D14" s="199" t="s">
        <v>311</v>
      </c>
      <c r="E14" s="51" t="s">
        <v>45</v>
      </c>
      <c r="F14" s="51">
        <v>75</v>
      </c>
      <c r="G14" s="223" t="s">
        <v>312</v>
      </c>
      <c r="H14" s="223"/>
      <c r="I14" s="223"/>
      <c r="J14" s="223"/>
      <c r="K14" s="223"/>
      <c r="L14" s="184"/>
      <c r="M14" s="184"/>
      <c r="N14" s="183" t="s">
        <v>54</v>
      </c>
      <c r="O14" s="184"/>
      <c r="P14" s="183" t="s">
        <v>132</v>
      </c>
      <c r="Q14" s="184"/>
      <c r="R14" s="184"/>
      <c r="S14" s="183"/>
      <c r="T14" s="184"/>
      <c r="U14" s="183" t="s">
        <v>177</v>
      </c>
      <c r="V14" s="184"/>
      <c r="W14" s="184"/>
      <c r="X14" s="183"/>
      <c r="Y14" s="184"/>
      <c r="Z14" s="184"/>
      <c r="AP14" s="64" t="s">
        <v>288</v>
      </c>
    </row>
    <row r="15" spans="1:42" s="61" customFormat="1" ht="21" customHeight="1" hidden="1">
      <c r="A15" s="81"/>
      <c r="B15" s="81"/>
      <c r="C15" s="75"/>
      <c r="D15" s="78"/>
      <c r="E15" s="81"/>
      <c r="F15" s="81"/>
      <c r="G15" s="224"/>
      <c r="H15" s="224"/>
      <c r="I15" s="224"/>
      <c r="J15" s="224"/>
      <c r="K15" s="224"/>
      <c r="L15" s="225"/>
      <c r="M15" s="225"/>
      <c r="N15" s="226"/>
      <c r="O15" s="225"/>
      <c r="P15" s="225"/>
      <c r="Q15" s="225"/>
      <c r="R15" s="226"/>
      <c r="S15" s="225"/>
      <c r="T15" s="225"/>
      <c r="U15" s="226"/>
      <c r="V15" s="225"/>
      <c r="W15" s="225"/>
      <c r="X15" s="225"/>
      <c r="Y15" s="226"/>
      <c r="Z15" s="225"/>
      <c r="AA15" s="225"/>
      <c r="AB15" s="226"/>
      <c r="AP15" s="64"/>
    </row>
    <row r="16" spans="1:42" s="61" customFormat="1" ht="21" customHeight="1" hidden="1">
      <c r="A16" s="81"/>
      <c r="B16" s="81"/>
      <c r="C16" s="75"/>
      <c r="D16" s="78"/>
      <c r="E16" s="81"/>
      <c r="F16" s="81"/>
      <c r="G16" s="227"/>
      <c r="H16" s="227"/>
      <c r="I16" s="227"/>
      <c r="J16" s="227"/>
      <c r="K16" s="227"/>
      <c r="L16" s="225"/>
      <c r="M16" s="225"/>
      <c r="N16" s="225"/>
      <c r="O16" s="226"/>
      <c r="P16" s="225"/>
      <c r="Q16" s="225"/>
      <c r="R16" s="226"/>
      <c r="S16" s="225"/>
      <c r="T16" s="225"/>
      <c r="U16" s="225"/>
      <c r="V16" s="225"/>
      <c r="W16" s="225"/>
      <c r="X16" s="226"/>
      <c r="Y16" s="225"/>
      <c r="Z16" s="226"/>
      <c r="AA16" s="225"/>
      <c r="AB16" s="225"/>
      <c r="AP16" s="64"/>
    </row>
    <row r="17" spans="1:50" s="61" customFormat="1" ht="21" customHeight="1" hidden="1">
      <c r="A17" s="81"/>
      <c r="B17" s="81"/>
      <c r="C17" s="75"/>
      <c r="D17" s="77"/>
      <c r="E17" s="77"/>
      <c r="F17" s="77"/>
      <c r="G17" s="77"/>
      <c r="H17" s="77"/>
      <c r="I17" s="77"/>
      <c r="J17" s="77"/>
      <c r="K17" s="77"/>
      <c r="L17" s="69"/>
      <c r="M17" s="69"/>
      <c r="N17" s="69"/>
      <c r="O17" s="71"/>
      <c r="P17" s="69"/>
      <c r="Q17" s="69"/>
      <c r="R17" s="69"/>
      <c r="S17" s="69"/>
      <c r="T17" s="69"/>
      <c r="U17" s="71"/>
      <c r="V17" s="69"/>
      <c r="W17" s="69"/>
      <c r="X17" s="71"/>
      <c r="Y17" s="69"/>
      <c r="Z17" s="228"/>
      <c r="AA17" s="228"/>
      <c r="AB17" s="228"/>
      <c r="AC17" s="228"/>
      <c r="AD17" s="228"/>
      <c r="AO17" s="60"/>
      <c r="AP17" s="60"/>
      <c r="AT17" s="187"/>
      <c r="AU17" s="70"/>
      <c r="AV17" s="70"/>
      <c r="AW17" s="70"/>
      <c r="AX17" s="70"/>
    </row>
    <row r="18" spans="1:50" s="61" customFormat="1" ht="21" customHeight="1" hidden="1">
      <c r="A18" s="81"/>
      <c r="B18" s="81"/>
      <c r="C18" s="75"/>
      <c r="D18" s="77"/>
      <c r="E18" s="77"/>
      <c r="F18" s="77"/>
      <c r="G18" s="77"/>
      <c r="H18" s="77"/>
      <c r="I18" s="77"/>
      <c r="J18" s="77"/>
      <c r="K18" s="77"/>
      <c r="L18" s="69"/>
      <c r="M18" s="69"/>
      <c r="N18" s="69"/>
      <c r="O18" s="71"/>
      <c r="P18" s="69"/>
      <c r="Q18" s="69"/>
      <c r="R18" s="69"/>
      <c r="S18" s="69"/>
      <c r="T18" s="69"/>
      <c r="U18" s="71"/>
      <c r="V18" s="69"/>
      <c r="W18" s="69"/>
      <c r="X18" s="71"/>
      <c r="Y18" s="69"/>
      <c r="Z18" s="188"/>
      <c r="AA18" s="188"/>
      <c r="AB18" s="188"/>
      <c r="AC18" s="188"/>
      <c r="AD18" s="188"/>
      <c r="AO18" s="60"/>
      <c r="AP18" s="60"/>
      <c r="AT18" s="187"/>
      <c r="AU18" s="70"/>
      <c r="AV18" s="70"/>
      <c r="AW18" s="70"/>
      <c r="AX18" s="70"/>
    </row>
    <row r="19" spans="1:50" s="61" customFormat="1" ht="21" customHeight="1" thickBot="1">
      <c r="A19" s="81"/>
      <c r="B19" s="81"/>
      <c r="C19" s="75"/>
      <c r="Q19" s="69"/>
      <c r="R19" s="69"/>
      <c r="S19" s="79" t="s">
        <v>85</v>
      </c>
      <c r="T19" s="79"/>
      <c r="U19" s="79"/>
      <c r="V19" s="79"/>
      <c r="W19" s="79"/>
      <c r="X19" s="79"/>
      <c r="Y19" s="69"/>
      <c r="Z19" s="229" t="s">
        <v>85</v>
      </c>
      <c r="AA19" s="230"/>
      <c r="AB19" s="230"/>
      <c r="AC19" s="230"/>
      <c r="AD19" s="230"/>
      <c r="AE19" s="230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60"/>
      <c r="AT19" s="187"/>
      <c r="AU19" s="70"/>
      <c r="AV19" s="73"/>
      <c r="AW19" s="73"/>
      <c r="AX19" s="73"/>
    </row>
    <row r="20" spans="1:48" s="61" customFormat="1" ht="21" customHeight="1" thickBot="1">
      <c r="A20" s="81"/>
      <c r="B20" s="231"/>
      <c r="C20" s="231"/>
      <c r="D20" s="231"/>
      <c r="E20" s="231"/>
      <c r="F20" s="231"/>
      <c r="G20" s="232"/>
      <c r="H20" s="232"/>
      <c r="I20" s="232"/>
      <c r="J20" s="232"/>
      <c r="K20" s="140"/>
      <c r="L20" s="140"/>
      <c r="M20" s="140"/>
      <c r="N20" s="140"/>
      <c r="Q20" s="69"/>
      <c r="R20" s="69"/>
      <c r="S20" s="233" t="s">
        <v>97</v>
      </c>
      <c r="T20" s="234"/>
      <c r="U20" s="234"/>
      <c r="V20" s="234"/>
      <c r="W20" s="234"/>
      <c r="X20" s="235"/>
      <c r="Y20" s="69"/>
      <c r="Z20" s="229" t="s">
        <v>97</v>
      </c>
      <c r="AA20" s="229"/>
      <c r="AB20" s="229"/>
      <c r="AC20" s="229"/>
      <c r="AD20" s="229"/>
      <c r="AE20" s="229"/>
      <c r="AH20" s="70"/>
      <c r="AI20" s="87"/>
      <c r="AJ20" s="87"/>
      <c r="AK20" s="87"/>
      <c r="AL20" s="87"/>
      <c r="AM20" s="70"/>
      <c r="AN20" s="70"/>
      <c r="AQ20" s="60"/>
      <c r="AR20" s="60"/>
      <c r="AS20" s="60"/>
      <c r="AT20" s="192"/>
      <c r="AU20" s="73"/>
      <c r="AV20" s="73"/>
    </row>
    <row r="21" spans="1:47" s="61" customFormat="1" ht="21" customHeight="1" thickBot="1">
      <c r="A21" s="81"/>
      <c r="B21" s="81"/>
      <c r="S21" s="236">
        <f aca="true" t="shared" si="1" ref="S21:X21">IF(Z21="","",Z21)</f>
      </c>
      <c r="T21" s="237">
        <f t="shared" si="1"/>
      </c>
      <c r="U21" s="237">
        <f t="shared" si="1"/>
      </c>
      <c r="V21" s="237">
        <f t="shared" si="1"/>
      </c>
      <c r="W21" s="237">
        <f t="shared" si="1"/>
      </c>
      <c r="X21" s="238">
        <f t="shared" si="1"/>
      </c>
      <c r="Y21" s="140"/>
      <c r="Z21" s="239"/>
      <c r="AA21" s="239"/>
      <c r="AB21" s="239"/>
      <c r="AC21" s="239"/>
      <c r="AD21" s="239"/>
      <c r="AE21" s="239"/>
      <c r="AH21" s="47"/>
      <c r="AI21" s="47"/>
      <c r="AJ21" s="47"/>
      <c r="AK21" s="47"/>
      <c r="AL21" s="76"/>
      <c r="AM21" s="76"/>
      <c r="AN21" s="76"/>
      <c r="AP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9" t="s">
        <v>110</v>
      </c>
      <c r="T22" s="100"/>
      <c r="U22" s="100"/>
      <c r="V22" s="100"/>
      <c r="W22" s="100"/>
      <c r="X22" s="101"/>
      <c r="Z22" s="229" t="s">
        <v>110</v>
      </c>
      <c r="AA22" s="230"/>
      <c r="AB22" s="230"/>
      <c r="AC22" s="230"/>
      <c r="AD22" s="230"/>
      <c r="AE22" s="230"/>
      <c r="AH22" s="102"/>
      <c r="AI22" s="102"/>
      <c r="AJ22" s="102"/>
      <c r="AK22" s="102"/>
      <c r="AL22" s="102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93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240">
        <f aca="true" t="shared" si="2" ref="S23:X29">IF(Z23="","",Z23)</f>
      </c>
      <c r="T23" s="241">
        <f t="shared" si="2"/>
      </c>
      <c r="U23" s="241">
        <f t="shared" si="2"/>
      </c>
      <c r="V23" s="241">
        <f t="shared" si="2"/>
      </c>
      <c r="W23" s="241">
        <f t="shared" si="2"/>
      </c>
      <c r="X23" s="242">
        <f t="shared" si="2"/>
      </c>
      <c r="Z23" s="243"/>
      <c r="AA23" s="243"/>
      <c r="AB23" s="243"/>
      <c r="AC23" s="243"/>
      <c r="AD23" s="243"/>
      <c r="AE23" s="243"/>
      <c r="AH23" s="47"/>
      <c r="AI23" s="47"/>
      <c r="AJ23" s="47"/>
      <c r="AK23" s="47"/>
      <c r="AL23" s="76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49</v>
      </c>
      <c r="C24" s="125">
        <v>1</v>
      </c>
      <c r="D24" s="199" t="str">
        <f ca="1">OFFSET(D24,-15,0)</f>
        <v>CADET Jonathan</v>
      </c>
      <c r="E24" s="51" t="str">
        <f ca="1">OFFSET(E24,-15,0)</f>
        <v>M</v>
      </c>
      <c r="F24" s="51">
        <v>40</v>
      </c>
      <c r="G24" s="127">
        <v>0</v>
      </c>
      <c r="H24" s="127">
        <v>10</v>
      </c>
      <c r="I24" s="127">
        <v>0</v>
      </c>
      <c r="J24" s="127">
        <v>10</v>
      </c>
      <c r="K24" s="200">
        <f aca="true" t="shared" si="3" ref="K24:K29">IF(L24&lt;&gt;"","-","")</f>
      </c>
      <c r="L24" s="129"/>
      <c r="M24" s="130">
        <f aca="true" t="shared" si="4" ref="M24:M29">SUM(G24:K24)</f>
        <v>20</v>
      </c>
      <c r="N24" s="131"/>
      <c r="O24" s="132"/>
      <c r="P24" s="133">
        <f aca="true" ca="1" t="shared" si="5" ref="P24:P29">SUM(OFFSET(P24,0,-10),OFFSET(P24,0,-3))</f>
        <v>60</v>
      </c>
      <c r="Q24" s="115"/>
      <c r="R24" s="73"/>
      <c r="S24" s="244">
        <f t="shared" si="2"/>
      </c>
      <c r="T24" s="245">
        <f t="shared" si="2"/>
      </c>
      <c r="U24" s="245">
        <f t="shared" si="2"/>
      </c>
      <c r="V24" s="245">
        <f t="shared" si="2"/>
      </c>
      <c r="W24" s="245">
        <f t="shared" si="2"/>
      </c>
      <c r="X24" s="246">
        <f t="shared" si="2"/>
      </c>
      <c r="Z24" s="247"/>
      <c r="AA24" s="247"/>
      <c r="AB24" s="247"/>
      <c r="AC24" s="247"/>
      <c r="AD24" s="247"/>
      <c r="AE24" s="247"/>
      <c r="AH24" s="60"/>
      <c r="AI24" s="60"/>
      <c r="AJ24" s="60"/>
      <c r="AK24" s="60"/>
      <c r="AL24" s="76"/>
      <c r="AM24" s="76"/>
      <c r="AN24" s="76"/>
      <c r="AO24" s="81"/>
      <c r="AQ24" s="61">
        <f aca="true" t="shared" si="6" ref="AQ24:AQ29">COUNT(G24:K24)</f>
        <v>4</v>
      </c>
    </row>
    <row r="25" spans="1:43" s="61" customFormat="1" ht="21" customHeight="1">
      <c r="A25" s="123" t="str">
        <f aca="true" ca="1" t="shared" si="7" ref="A25:B29">OFFSET(A25,-15,0)</f>
        <v>PDL</v>
      </c>
      <c r="B25" s="124">
        <f ca="1" t="shared" si="7"/>
        <v>49</v>
      </c>
      <c r="C25" s="125">
        <v>2</v>
      </c>
      <c r="D25" s="201" t="str">
        <f aca="true" ca="1" t="shared" si="8" ref="D25:E29">OFFSET(D25,-15,0)</f>
        <v>GERIN Raphael</v>
      </c>
      <c r="E25" s="51" t="str">
        <f ca="1" t="shared" si="8"/>
        <v>M</v>
      </c>
      <c r="F25" s="51">
        <v>97</v>
      </c>
      <c r="G25" s="127">
        <v>10</v>
      </c>
      <c r="H25" s="127" t="str">
        <f>IF(L25&lt;&gt;"","-","")</f>
        <v>-</v>
      </c>
      <c r="I25" s="127" t="str">
        <f>IF(L25&lt;&gt;"","-","")</f>
        <v>-</v>
      </c>
      <c r="J25" s="127" t="str">
        <f>IF(L25&lt;&gt;"","-","")</f>
        <v>-</v>
      </c>
      <c r="K25" s="200" t="str">
        <f t="shared" si="3"/>
        <v>-</v>
      </c>
      <c r="L25" s="129" t="s">
        <v>121</v>
      </c>
      <c r="M25" s="130">
        <f t="shared" si="4"/>
        <v>10</v>
      </c>
      <c r="N25" s="131"/>
      <c r="O25" s="132"/>
      <c r="P25" s="138">
        <f ca="1" t="shared" si="5"/>
        <v>107</v>
      </c>
      <c r="Q25" s="115"/>
      <c r="R25" s="73"/>
      <c r="S25" s="244">
        <f t="shared" si="2"/>
      </c>
      <c r="T25" s="245">
        <f t="shared" si="2"/>
      </c>
      <c r="U25" s="245">
        <f t="shared" si="2"/>
      </c>
      <c r="V25" s="245">
        <f t="shared" si="2"/>
      </c>
      <c r="W25" s="245">
        <f t="shared" si="2"/>
      </c>
      <c r="X25" s="246">
        <f t="shared" si="2"/>
      </c>
      <c r="Z25" s="247"/>
      <c r="AA25" s="247"/>
      <c r="AB25" s="247"/>
      <c r="AC25" s="247"/>
      <c r="AD25" s="247"/>
      <c r="AE25" s="247"/>
      <c r="AH25" s="60"/>
      <c r="AI25" s="60"/>
      <c r="AJ25" s="60"/>
      <c r="AK25" s="60"/>
      <c r="AL25" s="76"/>
      <c r="AM25" s="76"/>
      <c r="AN25" s="76"/>
      <c r="AO25" s="81"/>
      <c r="AQ25" s="61">
        <f t="shared" si="6"/>
        <v>1</v>
      </c>
    </row>
    <row r="26" spans="1:50" s="61" customFormat="1" ht="21" customHeight="1">
      <c r="A26" s="123" t="str">
        <f ca="1" t="shared" si="7"/>
        <v>BRE</v>
      </c>
      <c r="B26" s="124">
        <f ca="1" t="shared" si="7"/>
        <v>56</v>
      </c>
      <c r="C26" s="125">
        <v>3</v>
      </c>
      <c r="D26" s="199" t="str">
        <f ca="1" t="shared" si="8"/>
        <v>BERGHEN Alexandre</v>
      </c>
      <c r="E26" s="51" t="str">
        <f ca="1" t="shared" si="8"/>
        <v>M</v>
      </c>
      <c r="F26" s="51">
        <v>80</v>
      </c>
      <c r="G26" s="127">
        <v>0</v>
      </c>
      <c r="H26" s="127">
        <v>0</v>
      </c>
      <c r="I26" s="127">
        <v>0</v>
      </c>
      <c r="J26" s="127">
        <v>0</v>
      </c>
      <c r="K26" s="200">
        <f t="shared" si="3"/>
      </c>
      <c r="L26" s="129"/>
      <c r="M26" s="130">
        <f t="shared" si="4"/>
        <v>0</v>
      </c>
      <c r="N26" s="131"/>
      <c r="O26" s="132"/>
      <c r="P26" s="133">
        <f ca="1" t="shared" si="5"/>
        <v>80</v>
      </c>
      <c r="Q26" s="115"/>
      <c r="R26" s="73"/>
      <c r="S26" s="244">
        <f t="shared" si="2"/>
      </c>
      <c r="T26" s="245">
        <f t="shared" si="2"/>
      </c>
      <c r="U26" s="245">
        <f t="shared" si="2"/>
      </c>
      <c r="V26" s="245">
        <f t="shared" si="2"/>
      </c>
      <c r="W26" s="245">
        <f t="shared" si="2"/>
      </c>
      <c r="X26" s="246">
        <f t="shared" si="2"/>
      </c>
      <c r="Z26" s="247"/>
      <c r="AA26" s="247"/>
      <c r="AB26" s="247"/>
      <c r="AC26" s="247"/>
      <c r="AD26" s="247"/>
      <c r="AE26" s="247"/>
      <c r="AH26" s="60"/>
      <c r="AI26" s="60"/>
      <c r="AJ26" s="60"/>
      <c r="AK26" s="60"/>
      <c r="AL26" s="76"/>
      <c r="AM26" s="76"/>
      <c r="AN26" s="76"/>
      <c r="AO26" s="81"/>
      <c r="AQ26" s="61">
        <f t="shared" si="6"/>
        <v>4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7"/>
        <v>PDL</v>
      </c>
      <c r="B27" s="124">
        <f ca="1" t="shared" si="7"/>
        <v>49</v>
      </c>
      <c r="C27" s="125">
        <v>4</v>
      </c>
      <c r="D27" s="201" t="str">
        <f ca="1" t="shared" si="8"/>
        <v>MACE Aleph</v>
      </c>
      <c r="E27" s="51" t="str">
        <f ca="1" t="shared" si="8"/>
        <v>M</v>
      </c>
      <c r="F27" s="51">
        <v>97</v>
      </c>
      <c r="G27" s="127">
        <v>10</v>
      </c>
      <c r="H27" s="127" t="str">
        <f>IF(L27&lt;&gt;"","-","")</f>
        <v>-</v>
      </c>
      <c r="I27" s="127" t="str">
        <f>IF(L27&lt;&gt;"","-","")</f>
        <v>-</v>
      </c>
      <c r="J27" s="127" t="str">
        <f>IF(L27&lt;&gt;"","-","")</f>
        <v>-</v>
      </c>
      <c r="K27" s="200" t="str">
        <f t="shared" si="3"/>
        <v>-</v>
      </c>
      <c r="L27" s="129" t="s">
        <v>121</v>
      </c>
      <c r="M27" s="130">
        <f t="shared" si="4"/>
        <v>10</v>
      </c>
      <c r="N27" s="131"/>
      <c r="O27" s="132"/>
      <c r="P27" s="138">
        <f ca="1" t="shared" si="5"/>
        <v>107</v>
      </c>
      <c r="Q27" s="115"/>
      <c r="R27" s="73"/>
      <c r="S27" s="244">
        <f t="shared" si="2"/>
      </c>
      <c r="T27" s="245">
        <f t="shared" si="2"/>
      </c>
      <c r="U27" s="245">
        <f t="shared" si="2"/>
      </c>
      <c r="V27" s="245">
        <f t="shared" si="2"/>
      </c>
      <c r="W27" s="245">
        <f t="shared" si="2"/>
      </c>
      <c r="X27" s="246">
        <f t="shared" si="2"/>
      </c>
      <c r="Z27" s="247"/>
      <c r="AA27" s="247"/>
      <c r="AB27" s="247"/>
      <c r="AC27" s="247"/>
      <c r="AD27" s="247"/>
      <c r="AE27" s="247"/>
      <c r="AH27" s="60"/>
      <c r="AI27" s="60"/>
      <c r="AJ27" s="60"/>
      <c r="AK27" s="60"/>
      <c r="AL27" s="76"/>
      <c r="AM27" s="76"/>
      <c r="AN27" s="76"/>
      <c r="AO27" s="81"/>
      <c r="AQ27" s="61">
        <f t="shared" si="6"/>
        <v>1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7"/>
        <v>PDL</v>
      </c>
      <c r="B28" s="124">
        <f ca="1" t="shared" si="7"/>
        <v>49</v>
      </c>
      <c r="C28" s="125">
        <v>5</v>
      </c>
      <c r="D28" s="199" t="str">
        <f ca="1" t="shared" si="8"/>
        <v>GUENON Aubin</v>
      </c>
      <c r="E28" s="51" t="str">
        <f ca="1" t="shared" si="8"/>
        <v>M</v>
      </c>
      <c r="F28" s="51">
        <v>30</v>
      </c>
      <c r="G28" s="127">
        <v>0</v>
      </c>
      <c r="H28" s="127">
        <v>10</v>
      </c>
      <c r="I28" s="127">
        <v>10</v>
      </c>
      <c r="J28" s="127">
        <v>0</v>
      </c>
      <c r="K28" s="200">
        <f t="shared" si="3"/>
      </c>
      <c r="L28" s="129"/>
      <c r="M28" s="130">
        <f t="shared" si="4"/>
        <v>20</v>
      </c>
      <c r="N28" s="131"/>
      <c r="O28" s="132"/>
      <c r="P28" s="133">
        <f ca="1" t="shared" si="5"/>
        <v>50</v>
      </c>
      <c r="Q28" s="115"/>
      <c r="R28" s="73"/>
      <c r="S28" s="244">
        <f t="shared" si="2"/>
      </c>
      <c r="T28" s="245">
        <f t="shared" si="2"/>
      </c>
      <c r="U28" s="245">
        <f t="shared" si="2"/>
      </c>
      <c r="V28" s="245">
        <f t="shared" si="2"/>
      </c>
      <c r="W28" s="245">
        <f t="shared" si="2"/>
      </c>
      <c r="X28" s="246">
        <f t="shared" si="2"/>
      </c>
      <c r="Z28" s="247"/>
      <c r="AA28" s="247"/>
      <c r="AB28" s="247"/>
      <c r="AC28" s="247"/>
      <c r="AD28" s="247"/>
      <c r="AE28" s="247"/>
      <c r="AH28" s="60"/>
      <c r="AI28" s="60"/>
      <c r="AJ28" s="60"/>
      <c r="AK28" s="60"/>
      <c r="AL28" s="76"/>
      <c r="AM28" s="76"/>
      <c r="AN28" s="76"/>
      <c r="AO28" s="81"/>
      <c r="AQ28" s="61">
        <f t="shared" si="6"/>
        <v>4</v>
      </c>
      <c r="AR28" s="60"/>
      <c r="AT28" s="47"/>
      <c r="AU28" s="47"/>
      <c r="AV28" s="76"/>
      <c r="AW28" s="76"/>
      <c r="AX28" s="76"/>
    </row>
    <row r="29" spans="1:50" s="61" customFormat="1" ht="21" customHeight="1" thickBot="1">
      <c r="A29" s="143" t="str">
        <f ca="1" t="shared" si="7"/>
        <v>PDL</v>
      </c>
      <c r="B29" s="144">
        <f ca="1" t="shared" si="7"/>
        <v>85</v>
      </c>
      <c r="C29" s="145">
        <v>6</v>
      </c>
      <c r="D29" s="202" t="str">
        <f ca="1" t="shared" si="8"/>
        <v>CHAUVEAU Alexandre</v>
      </c>
      <c r="E29" s="139" t="str">
        <f ca="1" t="shared" si="8"/>
        <v>M</v>
      </c>
      <c r="F29" s="139">
        <v>30</v>
      </c>
      <c r="G29" s="148">
        <v>10</v>
      </c>
      <c r="H29" s="148">
        <v>10</v>
      </c>
      <c r="I29" s="148">
        <v>10</v>
      </c>
      <c r="J29" s="148">
        <v>10</v>
      </c>
      <c r="K29" s="203">
        <f t="shared" si="3"/>
      </c>
      <c r="L29" s="150"/>
      <c r="M29" s="151">
        <f t="shared" si="4"/>
        <v>40</v>
      </c>
      <c r="N29" s="152"/>
      <c r="O29" s="132"/>
      <c r="P29" s="133">
        <f ca="1" t="shared" si="5"/>
        <v>70</v>
      </c>
      <c r="Q29" s="115"/>
      <c r="R29" s="73"/>
      <c r="S29" s="249">
        <f t="shared" si="2"/>
      </c>
      <c r="T29" s="250">
        <f t="shared" si="2"/>
      </c>
      <c r="U29" s="250">
        <f t="shared" si="2"/>
      </c>
      <c r="V29" s="250">
        <f t="shared" si="2"/>
      </c>
      <c r="W29" s="250">
        <f t="shared" si="2"/>
      </c>
      <c r="X29" s="251">
        <f t="shared" si="2"/>
      </c>
      <c r="Z29" s="247"/>
      <c r="AA29" s="247"/>
      <c r="AB29" s="247"/>
      <c r="AC29" s="247"/>
      <c r="AD29" s="247"/>
      <c r="AE29" s="247"/>
      <c r="AH29" s="60"/>
      <c r="AI29" s="60"/>
      <c r="AJ29" s="60"/>
      <c r="AK29" s="60"/>
      <c r="AL29" s="76"/>
      <c r="AM29" s="76"/>
      <c r="AN29" s="76"/>
      <c r="AO29" s="81"/>
      <c r="AQ29" s="61">
        <f t="shared" si="6"/>
        <v>4</v>
      </c>
      <c r="AR29" s="47"/>
      <c r="AT29" s="47"/>
      <c r="AU29" s="47"/>
      <c r="AV29" s="76"/>
      <c r="AW29" s="76"/>
      <c r="AX29" s="76"/>
    </row>
    <row r="30" spans="1:50" s="61" customFormat="1" ht="21" customHeight="1">
      <c r="A30" s="81"/>
      <c r="B30" s="81"/>
      <c r="C30" s="252" t="s">
        <v>123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3" t="s">
        <v>124</v>
      </c>
      <c r="N30" s="253"/>
      <c r="O30" s="253"/>
      <c r="P30" s="253"/>
      <c r="Q30" s="253"/>
      <c r="R30" s="73"/>
      <c r="AH30" s="60"/>
      <c r="AI30" s="60"/>
      <c r="AJ30" s="60"/>
      <c r="AK30" s="60"/>
      <c r="AL30" s="76"/>
      <c r="AM30" s="76"/>
      <c r="AN30" s="76"/>
      <c r="AO30" s="81"/>
      <c r="AR30" s="47"/>
      <c r="AT30" s="47"/>
      <c r="AU30" s="47"/>
      <c r="AV30" s="76"/>
      <c r="AW30" s="76"/>
      <c r="AX30" s="76"/>
    </row>
    <row r="31" spans="1:50" s="61" customFormat="1" ht="21" customHeight="1">
      <c r="A31" s="81"/>
      <c r="B31" s="81"/>
      <c r="C31" s="208"/>
      <c r="R31" s="206"/>
      <c r="S31" s="60"/>
      <c r="T31" s="60"/>
      <c r="U31" s="60"/>
      <c r="V31" s="60"/>
      <c r="W31" s="60"/>
      <c r="X31" s="60"/>
      <c r="Y31" s="76"/>
      <c r="Z31" s="60"/>
      <c r="AA31" s="60"/>
      <c r="AB31" s="60"/>
      <c r="AC31" s="60"/>
      <c r="AD31" s="60"/>
      <c r="AE31" s="60"/>
      <c r="AH31" s="60"/>
      <c r="AI31" s="60"/>
      <c r="AJ31" s="60"/>
      <c r="AK31" s="60"/>
      <c r="AL31" s="76"/>
      <c r="AM31" s="76"/>
      <c r="AN31" s="76"/>
      <c r="AO31" s="81"/>
      <c r="AR31" s="47"/>
      <c r="AT31" s="47"/>
      <c r="AU31" s="47"/>
      <c r="AV31" s="76"/>
      <c r="AW31" s="76"/>
      <c r="AX31" s="76"/>
    </row>
    <row r="32" spans="1:50" s="61" customFormat="1" ht="21" customHeight="1">
      <c r="A32" s="81"/>
      <c r="B32" s="81"/>
      <c r="C32" s="208"/>
      <c r="R32" s="141"/>
      <c r="S32" s="141"/>
      <c r="T32" s="141"/>
      <c r="U32" s="141"/>
      <c r="V32" s="141"/>
      <c r="W32" s="141"/>
      <c r="X32" s="141"/>
      <c r="Y32" s="141"/>
      <c r="Z32" s="76"/>
      <c r="AA32" s="204"/>
      <c r="AB32" s="204"/>
      <c r="AC32" s="205"/>
      <c r="AD32" s="206"/>
      <c r="AE32" s="206"/>
      <c r="AF32" s="76"/>
      <c r="AG32" s="76"/>
      <c r="AH32" s="76"/>
      <c r="AI32" s="76"/>
      <c r="AN32" s="142"/>
      <c r="AO32" s="142"/>
      <c r="AP32" s="142"/>
      <c r="AR32" s="76"/>
      <c r="AS32" s="76"/>
      <c r="AT32" s="207"/>
      <c r="AU32" s="47"/>
      <c r="AV32" s="47"/>
      <c r="AW32" s="47"/>
      <c r="AX32" s="47"/>
    </row>
    <row r="33" spans="1:50" s="61" customFormat="1" ht="21" customHeight="1">
      <c r="A33" s="81"/>
      <c r="B33" s="81"/>
      <c r="C33" s="208"/>
      <c r="D33" s="81"/>
      <c r="E33" s="81"/>
      <c r="F33" s="81"/>
      <c r="G33" s="81"/>
      <c r="H33" s="81"/>
      <c r="I33" s="81"/>
      <c r="J33" s="81"/>
      <c r="K33" s="8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76"/>
      <c r="AA33" s="204"/>
      <c r="AB33" s="204"/>
      <c r="AC33" s="205"/>
      <c r="AD33" s="206"/>
      <c r="AE33" s="206"/>
      <c r="AF33" s="76"/>
      <c r="AG33" s="76"/>
      <c r="AH33" s="76"/>
      <c r="AI33" s="76"/>
      <c r="AN33" s="142"/>
      <c r="AO33" s="142"/>
      <c r="AP33" s="142"/>
      <c r="AR33" s="76"/>
      <c r="AS33" s="76"/>
      <c r="AT33" s="207"/>
      <c r="AU33" s="47"/>
      <c r="AV33" s="60"/>
      <c r="AW33" s="47"/>
      <c r="AX33" s="47"/>
    </row>
    <row r="34" spans="1:50" s="61" customFormat="1" ht="21" customHeight="1" hidden="1">
      <c r="A34" s="66"/>
      <c r="B34" s="66"/>
      <c r="C34" s="66"/>
      <c r="D34" s="209"/>
      <c r="E34" s="209"/>
      <c r="F34" s="209"/>
      <c r="G34" s="209"/>
      <c r="H34" s="209"/>
      <c r="I34" s="209"/>
      <c r="J34" s="209"/>
      <c r="K34" s="209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  <c r="AR34" s="76"/>
      <c r="AS34" s="76"/>
      <c r="AT34" s="207"/>
      <c r="AU34" s="60"/>
      <c r="AV34" s="60"/>
      <c r="AW34" s="47"/>
      <c r="AX34" s="47"/>
    </row>
    <row r="35" spans="1:46" s="61" customFormat="1" ht="14.25" customHeight="1" hidden="1">
      <c r="A35" s="66"/>
      <c r="B35" s="66"/>
      <c r="C35" s="93">
        <f>COUNT(L35:Z35,Z42:AE42)</f>
        <v>5</v>
      </c>
      <c r="D35" s="93"/>
      <c r="G35" s="210" t="s">
        <v>125</v>
      </c>
      <c r="H35" s="211"/>
      <c r="I35" s="211"/>
      <c r="J35" s="211"/>
      <c r="K35" s="212"/>
      <c r="L35" s="213">
        <v>1</v>
      </c>
      <c r="M35" s="213">
        <v>2</v>
      </c>
      <c r="N35" s="213">
        <v>3</v>
      </c>
      <c r="O35" s="213"/>
      <c r="P35" s="213">
        <v>4</v>
      </c>
      <c r="Q35" s="213"/>
      <c r="R35" s="213"/>
      <c r="S35" s="162"/>
      <c r="T35" s="162"/>
      <c r="U35" s="213"/>
      <c r="V35" s="213"/>
      <c r="W35" s="213">
        <v>5</v>
      </c>
      <c r="X35" s="213"/>
      <c r="Y35" s="213"/>
      <c r="Z35" s="213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163"/>
      <c r="AL35" s="70"/>
      <c r="AM35" s="70"/>
      <c r="AN35" s="70"/>
      <c r="AO35" s="70"/>
      <c r="AT35" s="187"/>
    </row>
    <row r="36" spans="1:46" s="61" customFormat="1" ht="14.25" customHeight="1" hidden="1">
      <c r="A36" s="66"/>
      <c r="B36" s="66"/>
      <c r="G36" s="215" t="s">
        <v>126</v>
      </c>
      <c r="H36" s="216"/>
      <c r="I36" s="216"/>
      <c r="J36" s="216"/>
      <c r="K36" s="217"/>
      <c r="L36" s="213">
        <v>1</v>
      </c>
      <c r="M36" s="213">
        <v>1</v>
      </c>
      <c r="N36" s="213">
        <v>1</v>
      </c>
      <c r="O36" s="213"/>
      <c r="P36" s="213">
        <v>2</v>
      </c>
      <c r="Q36" s="213"/>
      <c r="R36" s="213"/>
      <c r="S36" s="162"/>
      <c r="T36" s="162"/>
      <c r="U36" s="213"/>
      <c r="V36" s="213"/>
      <c r="W36" s="213">
        <v>3</v>
      </c>
      <c r="X36" s="213"/>
      <c r="Y36" s="213"/>
      <c r="Z36" s="213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163"/>
      <c r="AL36" s="70"/>
      <c r="AM36" s="70"/>
      <c r="AN36" s="70"/>
      <c r="AO36" s="70"/>
      <c r="AT36" s="187"/>
    </row>
    <row r="37" spans="1:46" s="61" customFormat="1" ht="14.25" customHeight="1" hidden="1">
      <c r="A37" s="66"/>
      <c r="B37" s="66"/>
      <c r="C37" s="93"/>
      <c r="G37" s="215" t="s">
        <v>127</v>
      </c>
      <c r="H37" s="216"/>
      <c r="I37" s="216"/>
      <c r="J37" s="216"/>
      <c r="K37" s="217"/>
      <c r="L37" s="213">
        <v>1</v>
      </c>
      <c r="M37" s="213">
        <v>1</v>
      </c>
      <c r="N37" s="213">
        <v>1</v>
      </c>
      <c r="O37" s="213"/>
      <c r="P37" s="213">
        <v>2</v>
      </c>
      <c r="Q37" s="213"/>
      <c r="R37" s="213"/>
      <c r="S37" s="162"/>
      <c r="T37" s="162"/>
      <c r="U37" s="213"/>
      <c r="V37" s="213"/>
      <c r="W37" s="213">
        <v>2</v>
      </c>
      <c r="X37" s="213"/>
      <c r="Y37" s="213"/>
      <c r="Z37" s="213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163"/>
      <c r="AL37" s="70"/>
      <c r="AM37" s="70"/>
      <c r="AN37" s="70"/>
      <c r="AO37" s="70"/>
      <c r="AT37" s="187"/>
    </row>
    <row r="38" spans="1:46" s="61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0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3">
        <v>0</v>
      </c>
      <c r="M39" s="173">
        <v>0</v>
      </c>
      <c r="N39" s="173">
        <v>0</v>
      </c>
      <c r="O39" s="173"/>
      <c r="P39" s="173">
        <v>0</v>
      </c>
      <c r="Q39" s="173"/>
      <c r="R39" s="173"/>
      <c r="S39" s="173"/>
      <c r="T39" s="173"/>
      <c r="U39" s="173"/>
      <c r="V39" s="173"/>
      <c r="W39" s="173">
        <v>0</v>
      </c>
      <c r="X39" s="173"/>
      <c r="Y39" s="173"/>
      <c r="Z39" s="17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73">
        <v>10</v>
      </c>
      <c r="M40" s="173">
        <v>10</v>
      </c>
      <c r="N40" s="173">
        <v>10</v>
      </c>
      <c r="O40" s="173"/>
      <c r="P40" s="173">
        <v>10</v>
      </c>
      <c r="Q40" s="173"/>
      <c r="R40" s="173"/>
      <c r="S40" s="173"/>
      <c r="T40" s="173"/>
      <c r="U40" s="173"/>
      <c r="V40" s="173"/>
      <c r="W40" s="173">
        <v>10</v>
      </c>
      <c r="X40" s="173"/>
      <c r="Y40" s="173"/>
      <c r="Z40" s="173"/>
    </row>
    <row r="41" ht="5.25" customHeight="1" hidden="1"/>
    <row r="42" spans="4:31" ht="14.25" customHeight="1" hidden="1">
      <c r="D42" s="61"/>
      <c r="Y42" s="3"/>
      <c r="Z42" s="218"/>
      <c r="AA42" s="218"/>
      <c r="AB42" s="218"/>
      <c r="AC42" s="218"/>
      <c r="AD42" s="218"/>
      <c r="AE42" s="218"/>
    </row>
    <row r="43" spans="4:31" ht="15" hidden="1">
      <c r="D43" s="61"/>
      <c r="Z43" s="173"/>
      <c r="AA43" s="173"/>
      <c r="AB43" s="173"/>
      <c r="AC43" s="173"/>
      <c r="AD43" s="173"/>
      <c r="AE43" s="173"/>
    </row>
    <row r="44" spans="26:31" ht="15" hidden="1">
      <c r="Z44" s="173"/>
      <c r="AA44" s="173"/>
      <c r="AB44" s="173"/>
      <c r="AC44" s="173"/>
      <c r="AD44" s="173"/>
      <c r="AE44" s="173"/>
    </row>
    <row r="45" ht="4.5" customHeight="1" hidden="1"/>
    <row r="46" spans="26:31" ht="15" hidden="1">
      <c r="Z46" s="173"/>
      <c r="AA46" s="173"/>
      <c r="AB46" s="173"/>
      <c r="AC46" s="173"/>
      <c r="AD46" s="173"/>
      <c r="AE46" s="173"/>
    </row>
    <row r="47" spans="26:31" ht="15" hidden="1">
      <c r="Z47" s="173"/>
      <c r="AA47" s="173"/>
      <c r="AB47" s="173"/>
      <c r="AC47" s="173"/>
      <c r="AD47" s="173"/>
      <c r="AE47" s="173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9" activePane="bottomLeft" state="frozen"/>
      <selection pane="topLeft" activeCell="C8" sqref="C8"/>
      <selection pane="bottomLeft" activeCell="S26" sqref="S26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5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313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129</v>
      </c>
      <c r="U2" s="15" t="s">
        <v>5</v>
      </c>
      <c r="V2" s="15"/>
      <c r="W2" s="5"/>
      <c r="X2" s="16" t="str">
        <f>IF(T2="","",T2)</f>
        <v>2</v>
      </c>
      <c r="Y2" s="16" t="str">
        <f>IF(U2="","",U2)</f>
        <v>1</v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35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219" t="s">
        <v>16</v>
      </c>
      <c r="H8" s="219"/>
      <c r="I8" s="219"/>
      <c r="J8" s="219"/>
      <c r="K8" s="219"/>
      <c r="L8" s="220" t="s">
        <v>92</v>
      </c>
      <c r="M8" s="220" t="s">
        <v>87</v>
      </c>
      <c r="N8" s="220" t="s">
        <v>100</v>
      </c>
      <c r="O8" s="220" t="s">
        <v>32</v>
      </c>
      <c r="P8" s="220" t="s">
        <v>91</v>
      </c>
      <c r="Q8" s="220" t="s">
        <v>27</v>
      </c>
      <c r="R8" s="220" t="s">
        <v>37</v>
      </c>
      <c r="S8" s="220" t="s">
        <v>17</v>
      </c>
      <c r="T8" s="220" t="s">
        <v>19</v>
      </c>
      <c r="U8" s="220" t="s">
        <v>25</v>
      </c>
      <c r="AE8" s="140"/>
      <c r="AF8" s="140"/>
      <c r="AG8" s="140"/>
      <c r="AH8" s="47"/>
      <c r="AI8" s="47"/>
      <c r="AJ8" s="47"/>
      <c r="AK8" s="47"/>
      <c r="AL8" s="47"/>
      <c r="AM8" s="47"/>
      <c r="AN8" s="47"/>
      <c r="AP8" s="50" t="s">
        <v>314</v>
      </c>
      <c r="AT8"/>
    </row>
    <row r="9" spans="1:43" s="61" customFormat="1" ht="18.75" customHeight="1">
      <c r="A9" s="51" t="s">
        <v>43</v>
      </c>
      <c r="B9" s="51">
        <v>49</v>
      </c>
      <c r="C9" s="52">
        <f ca="1">OFFSET(C9,15,0)</f>
        <v>1</v>
      </c>
      <c r="D9" s="199" t="s">
        <v>315</v>
      </c>
      <c r="E9" s="51" t="s">
        <v>45</v>
      </c>
      <c r="F9" s="51">
        <v>60</v>
      </c>
      <c r="G9" s="223" t="s">
        <v>316</v>
      </c>
      <c r="H9" s="223"/>
      <c r="I9" s="223"/>
      <c r="J9" s="223"/>
      <c r="K9" s="223"/>
      <c r="L9" s="184"/>
      <c r="M9" s="183" t="s">
        <v>47</v>
      </c>
      <c r="N9" s="184"/>
      <c r="O9" s="183" t="s">
        <v>47</v>
      </c>
      <c r="P9" s="184"/>
      <c r="Q9" s="183" t="s">
        <v>47</v>
      </c>
      <c r="R9" s="184"/>
      <c r="S9" s="183" t="s">
        <v>66</v>
      </c>
      <c r="T9" s="184"/>
      <c r="U9" s="184"/>
      <c r="AE9" s="69"/>
      <c r="AF9" s="69"/>
      <c r="AG9" s="69"/>
      <c r="AH9" s="60"/>
      <c r="AI9" s="60"/>
      <c r="AJ9" s="60"/>
      <c r="AK9" s="59"/>
      <c r="AL9" s="60"/>
      <c r="AM9" s="59"/>
      <c r="AN9" s="60"/>
      <c r="AP9" s="50" t="s">
        <v>317</v>
      </c>
      <c r="AQ9" s="66">
        <v>100</v>
      </c>
    </row>
    <row r="10" spans="1:42" s="66" customFormat="1" ht="21" customHeight="1">
      <c r="A10" s="51" t="s">
        <v>43</v>
      </c>
      <c r="B10" s="51">
        <v>72</v>
      </c>
      <c r="C10" s="52">
        <f ca="1">OFFSET(C10,15,0)</f>
        <v>2</v>
      </c>
      <c r="D10" s="199" t="s">
        <v>318</v>
      </c>
      <c r="E10" s="51" t="s">
        <v>45</v>
      </c>
      <c r="F10" s="51">
        <v>64</v>
      </c>
      <c r="G10" s="223" t="s">
        <v>159</v>
      </c>
      <c r="H10" s="223"/>
      <c r="I10" s="223"/>
      <c r="J10" s="223"/>
      <c r="K10" s="223"/>
      <c r="L10" s="184"/>
      <c r="M10" s="183" t="s">
        <v>132</v>
      </c>
      <c r="N10" s="184"/>
      <c r="O10" s="184"/>
      <c r="P10" s="183" t="s">
        <v>54</v>
      </c>
      <c r="Q10" s="184"/>
      <c r="R10" s="183" t="s">
        <v>133</v>
      </c>
      <c r="S10" s="184"/>
      <c r="T10" s="183" t="s">
        <v>47</v>
      </c>
      <c r="U10" s="184"/>
      <c r="AE10" s="69"/>
      <c r="AF10" s="69"/>
      <c r="AG10" s="69"/>
      <c r="AH10" s="60"/>
      <c r="AI10" s="60"/>
      <c r="AJ10" s="60"/>
      <c r="AK10" s="59"/>
      <c r="AL10" s="60"/>
      <c r="AM10" s="59"/>
      <c r="AN10" s="60"/>
      <c r="AP10" s="64" t="s">
        <v>319</v>
      </c>
    </row>
    <row r="11" spans="1:42" s="61" customFormat="1" ht="21" customHeight="1">
      <c r="A11" s="51" t="s">
        <v>51</v>
      </c>
      <c r="B11" s="51">
        <v>35</v>
      </c>
      <c r="C11" s="52">
        <f ca="1">OFFSET(C11,15,0)</f>
        <v>3</v>
      </c>
      <c r="D11" s="199" t="s">
        <v>320</v>
      </c>
      <c r="E11" s="51" t="s">
        <v>45</v>
      </c>
      <c r="F11" s="51">
        <v>65</v>
      </c>
      <c r="G11" s="223" t="s">
        <v>321</v>
      </c>
      <c r="H11" s="223"/>
      <c r="I11" s="223"/>
      <c r="J11" s="223"/>
      <c r="K11" s="223"/>
      <c r="L11" s="184"/>
      <c r="M11" s="184"/>
      <c r="N11" s="183" t="s">
        <v>66</v>
      </c>
      <c r="O11" s="184"/>
      <c r="P11" s="183" t="s">
        <v>47</v>
      </c>
      <c r="Q11" s="184"/>
      <c r="R11" s="184"/>
      <c r="S11" s="183" t="s">
        <v>187</v>
      </c>
      <c r="T11" s="184"/>
      <c r="U11" s="183" t="s">
        <v>82</v>
      </c>
      <c r="AP11" s="64" t="s">
        <v>322</v>
      </c>
    </row>
    <row r="12" spans="1:42" s="61" customFormat="1" ht="21" customHeight="1">
      <c r="A12" s="51" t="s">
        <v>43</v>
      </c>
      <c r="B12" s="51">
        <v>49</v>
      </c>
      <c r="C12" s="52">
        <f ca="1">OFFSET(C12,15,0)</f>
        <v>4</v>
      </c>
      <c r="D12" s="201" t="s">
        <v>323</v>
      </c>
      <c r="E12" s="51" t="s">
        <v>45</v>
      </c>
      <c r="F12" s="51">
        <v>65</v>
      </c>
      <c r="G12" s="223" t="s">
        <v>316</v>
      </c>
      <c r="H12" s="223"/>
      <c r="I12" s="223"/>
      <c r="J12" s="223"/>
      <c r="K12" s="223"/>
      <c r="L12" s="183" t="s">
        <v>177</v>
      </c>
      <c r="M12" s="184"/>
      <c r="N12" s="183" t="s">
        <v>83</v>
      </c>
      <c r="O12" s="184"/>
      <c r="P12" s="184"/>
      <c r="Q12" s="183" t="s">
        <v>59</v>
      </c>
      <c r="R12" s="184"/>
      <c r="S12" s="184"/>
      <c r="T12" s="183" t="s">
        <v>48</v>
      </c>
      <c r="U12" s="184"/>
      <c r="AP12" s="64" t="s">
        <v>324</v>
      </c>
    </row>
    <row r="13" spans="1:42" s="61" customFormat="1" ht="21" customHeight="1">
      <c r="A13" s="51" t="s">
        <v>43</v>
      </c>
      <c r="B13" s="51">
        <v>49</v>
      </c>
      <c r="C13" s="52">
        <f ca="1">OFFSET(C13,15,0)</f>
        <v>5</v>
      </c>
      <c r="D13" s="199" t="s">
        <v>325</v>
      </c>
      <c r="E13" s="51" t="s">
        <v>45</v>
      </c>
      <c r="F13" s="51">
        <v>66</v>
      </c>
      <c r="G13" s="223" t="s">
        <v>326</v>
      </c>
      <c r="H13" s="223"/>
      <c r="I13" s="223"/>
      <c r="J13" s="223"/>
      <c r="K13" s="223"/>
      <c r="L13" s="183" t="s">
        <v>66</v>
      </c>
      <c r="M13" s="184"/>
      <c r="N13" s="184"/>
      <c r="O13" s="183" t="s">
        <v>327</v>
      </c>
      <c r="P13" s="184"/>
      <c r="Q13" s="184"/>
      <c r="R13" s="183" t="s">
        <v>57</v>
      </c>
      <c r="S13" s="184"/>
      <c r="T13" s="184"/>
      <c r="U13" s="183" t="s">
        <v>58</v>
      </c>
      <c r="AP13" s="64" t="s">
        <v>328</v>
      </c>
    </row>
    <row r="14" spans="1:42" s="61" customFormat="1" ht="21" customHeight="1" hidden="1">
      <c r="A14" s="81"/>
      <c r="B14" s="81"/>
      <c r="C14" s="75"/>
      <c r="D14" s="78"/>
      <c r="E14" s="81"/>
      <c r="F14" s="81"/>
      <c r="G14" s="224"/>
      <c r="H14" s="224"/>
      <c r="I14" s="224"/>
      <c r="J14" s="224"/>
      <c r="K14" s="224"/>
      <c r="L14" s="225"/>
      <c r="M14" s="225"/>
      <c r="N14" s="226"/>
      <c r="O14" s="225"/>
      <c r="P14" s="226"/>
      <c r="Q14" s="225"/>
      <c r="R14" s="225"/>
      <c r="S14" s="226"/>
      <c r="T14" s="225"/>
      <c r="U14" s="226"/>
      <c r="V14" s="225"/>
      <c r="W14" s="225"/>
      <c r="X14" s="226"/>
      <c r="Y14" s="225"/>
      <c r="Z14" s="225"/>
      <c r="AP14" s="64"/>
    </row>
    <row r="15" spans="1:42" s="61" customFormat="1" ht="21" customHeight="1" hidden="1">
      <c r="A15" s="81"/>
      <c r="B15" s="81"/>
      <c r="C15" s="75"/>
      <c r="D15" s="78"/>
      <c r="E15" s="81"/>
      <c r="F15" s="81"/>
      <c r="G15" s="227"/>
      <c r="H15" s="227"/>
      <c r="I15" s="227"/>
      <c r="J15" s="227"/>
      <c r="K15" s="227"/>
      <c r="L15" s="225"/>
      <c r="M15" s="225"/>
      <c r="N15" s="226"/>
      <c r="O15" s="225"/>
      <c r="P15" s="225"/>
      <c r="Q15" s="225"/>
      <c r="R15" s="226"/>
      <c r="S15" s="225"/>
      <c r="T15" s="225"/>
      <c r="U15" s="226"/>
      <c r="V15" s="225"/>
      <c r="W15" s="225"/>
      <c r="X15" s="225"/>
      <c r="Y15" s="226"/>
      <c r="Z15" s="225"/>
      <c r="AA15" s="225"/>
      <c r="AB15" s="226"/>
      <c r="AP15" s="64"/>
    </row>
    <row r="16" spans="1:42" s="61" customFormat="1" ht="21" customHeight="1" hidden="1">
      <c r="A16" s="81"/>
      <c r="B16" s="81"/>
      <c r="C16" s="75"/>
      <c r="D16" s="78"/>
      <c r="E16" s="81"/>
      <c r="F16" s="81"/>
      <c r="G16" s="227"/>
      <c r="H16" s="227"/>
      <c r="I16" s="227"/>
      <c r="J16" s="227"/>
      <c r="K16" s="227"/>
      <c r="L16" s="225"/>
      <c r="M16" s="225"/>
      <c r="N16" s="225"/>
      <c r="O16" s="226"/>
      <c r="P16" s="225"/>
      <c r="Q16" s="225"/>
      <c r="R16" s="226"/>
      <c r="S16" s="225"/>
      <c r="T16" s="225"/>
      <c r="U16" s="225"/>
      <c r="V16" s="225"/>
      <c r="W16" s="225"/>
      <c r="X16" s="226"/>
      <c r="Y16" s="225"/>
      <c r="Z16" s="226"/>
      <c r="AA16" s="225"/>
      <c r="AB16" s="225"/>
      <c r="AP16" s="64"/>
    </row>
    <row r="17" spans="1:50" s="61" customFormat="1" ht="21" customHeight="1" hidden="1">
      <c r="A17" s="81"/>
      <c r="B17" s="81"/>
      <c r="C17" s="75"/>
      <c r="D17" s="77"/>
      <c r="E17" s="77"/>
      <c r="F17" s="77"/>
      <c r="G17" s="77"/>
      <c r="H17" s="77"/>
      <c r="I17" s="77"/>
      <c r="J17" s="77"/>
      <c r="K17" s="77"/>
      <c r="L17" s="69"/>
      <c r="M17" s="69"/>
      <c r="N17" s="69"/>
      <c r="O17" s="71"/>
      <c r="P17" s="69"/>
      <c r="Q17" s="69"/>
      <c r="R17" s="69"/>
      <c r="S17" s="69"/>
      <c r="T17" s="69"/>
      <c r="U17" s="71"/>
      <c r="V17" s="69"/>
      <c r="W17" s="69"/>
      <c r="X17" s="71"/>
      <c r="Y17" s="69"/>
      <c r="Z17" s="228"/>
      <c r="AA17" s="228"/>
      <c r="AB17" s="228"/>
      <c r="AC17" s="228"/>
      <c r="AD17" s="228"/>
      <c r="AO17" s="60"/>
      <c r="AP17" s="60"/>
      <c r="AT17" s="187"/>
      <c r="AU17" s="70"/>
      <c r="AV17" s="70"/>
      <c r="AW17" s="70"/>
      <c r="AX17" s="70"/>
    </row>
    <row r="18" spans="1:50" s="61" customFormat="1" ht="21" customHeight="1" hidden="1">
      <c r="A18" s="81"/>
      <c r="B18" s="81"/>
      <c r="C18" s="75"/>
      <c r="D18" s="77"/>
      <c r="E18" s="77"/>
      <c r="F18" s="77"/>
      <c r="G18" s="77"/>
      <c r="H18" s="77"/>
      <c r="I18" s="77"/>
      <c r="J18" s="77"/>
      <c r="K18" s="77"/>
      <c r="L18" s="69"/>
      <c r="M18" s="69"/>
      <c r="N18" s="69"/>
      <c r="O18" s="71"/>
      <c r="P18" s="69"/>
      <c r="Q18" s="69"/>
      <c r="R18" s="69"/>
      <c r="S18" s="69"/>
      <c r="T18" s="69"/>
      <c r="U18" s="71"/>
      <c r="V18" s="69"/>
      <c r="W18" s="69"/>
      <c r="X18" s="71"/>
      <c r="Y18" s="69"/>
      <c r="Z18" s="188"/>
      <c r="AA18" s="188"/>
      <c r="AB18" s="188"/>
      <c r="AC18" s="188"/>
      <c r="AD18" s="188"/>
      <c r="AO18" s="60"/>
      <c r="AP18" s="60"/>
      <c r="AT18" s="187"/>
      <c r="AU18" s="70"/>
      <c r="AV18" s="70"/>
      <c r="AW18" s="70"/>
      <c r="AX18" s="70"/>
    </row>
    <row r="19" spans="1:50" s="61" customFormat="1" ht="21" customHeight="1" thickBot="1">
      <c r="A19" s="81"/>
      <c r="B19" s="81"/>
      <c r="C19" s="75"/>
      <c r="Q19" s="69"/>
      <c r="R19" s="69"/>
      <c r="S19" s="79" t="s">
        <v>85</v>
      </c>
      <c r="T19" s="79"/>
      <c r="U19" s="79"/>
      <c r="V19" s="79"/>
      <c r="W19" s="79"/>
      <c r="X19" s="79"/>
      <c r="Y19" s="69"/>
      <c r="Z19" s="229" t="s">
        <v>85</v>
      </c>
      <c r="AA19" s="229"/>
      <c r="AB19" s="229"/>
      <c r="AC19" s="229"/>
      <c r="AD19" s="229"/>
      <c r="AE19" s="22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60"/>
      <c r="AT19" s="187"/>
      <c r="AU19" s="70"/>
      <c r="AV19" s="73"/>
      <c r="AW19" s="73"/>
      <c r="AX19" s="73"/>
    </row>
    <row r="20" spans="1:48" s="61" customFormat="1" ht="21" customHeight="1" thickBot="1">
      <c r="A20" s="81"/>
      <c r="B20" s="231"/>
      <c r="C20" s="231"/>
      <c r="D20" s="231"/>
      <c r="E20" s="231"/>
      <c r="F20" s="231"/>
      <c r="G20" s="232"/>
      <c r="H20" s="232"/>
      <c r="I20" s="232"/>
      <c r="J20" s="232"/>
      <c r="K20" s="140"/>
      <c r="L20" s="140"/>
      <c r="M20" s="140"/>
      <c r="N20" s="140"/>
      <c r="Q20" s="69"/>
      <c r="R20" s="69"/>
      <c r="S20" s="233" t="s">
        <v>97</v>
      </c>
      <c r="T20" s="234"/>
      <c r="U20" s="234"/>
      <c r="V20" s="234"/>
      <c r="W20" s="234"/>
      <c r="X20" s="235"/>
      <c r="Y20" s="69"/>
      <c r="Z20" s="229" t="s">
        <v>97</v>
      </c>
      <c r="AA20" s="230"/>
      <c r="AB20" s="230"/>
      <c r="AC20" s="230"/>
      <c r="AD20" s="230"/>
      <c r="AE20" s="230"/>
      <c r="AH20" s="70"/>
      <c r="AI20" s="87"/>
      <c r="AJ20" s="87"/>
      <c r="AK20" s="87"/>
      <c r="AL20" s="87"/>
      <c r="AM20" s="70"/>
      <c r="AN20" s="70"/>
      <c r="AQ20" s="60"/>
      <c r="AR20" s="60"/>
      <c r="AS20" s="60"/>
      <c r="AT20" s="192"/>
      <c r="AU20" s="73"/>
      <c r="AV20" s="73"/>
    </row>
    <row r="21" spans="1:47" s="61" customFormat="1" ht="21" customHeight="1" thickBot="1">
      <c r="A21" s="81"/>
      <c r="B21" s="81"/>
      <c r="S21" s="236">
        <v>33</v>
      </c>
      <c r="T21" s="237">
        <f>IF(AA21="","",AA21)</f>
      </c>
      <c r="U21" s="237">
        <f>IF(AB21="","",AB21)</f>
      </c>
      <c r="V21" s="237">
        <f>IF(AC21="","",AC21)</f>
      </c>
      <c r="W21" s="237">
        <f>IF(AD21="","",AD21)</f>
      </c>
      <c r="X21" s="238">
        <f>IF(AE21="","",AE21)</f>
      </c>
      <c r="Y21" s="140"/>
      <c r="Z21" s="239"/>
      <c r="AA21" s="239"/>
      <c r="AB21" s="239"/>
      <c r="AC21" s="239"/>
      <c r="AD21" s="239"/>
      <c r="AE21" s="239"/>
      <c r="AH21" s="47"/>
      <c r="AI21" s="47"/>
      <c r="AJ21" s="47"/>
      <c r="AK21" s="47"/>
      <c r="AL21" s="76"/>
      <c r="AM21" s="76"/>
      <c r="AN21" s="76"/>
      <c r="AP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9" t="s">
        <v>110</v>
      </c>
      <c r="T22" s="100"/>
      <c r="U22" s="100"/>
      <c r="V22" s="100"/>
      <c r="W22" s="100"/>
      <c r="X22" s="101"/>
      <c r="Z22" s="229" t="s">
        <v>110</v>
      </c>
      <c r="AA22" s="229"/>
      <c r="AB22" s="229"/>
      <c r="AC22" s="229"/>
      <c r="AD22" s="229"/>
      <c r="AE22" s="229"/>
      <c r="AH22" s="102"/>
      <c r="AI22" s="102"/>
      <c r="AJ22" s="102"/>
      <c r="AK22" s="102"/>
      <c r="AL22" s="102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93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240">
        <v>6</v>
      </c>
      <c r="T23" s="241">
        <f aca="true" t="shared" si="0" ref="S23:X28">IF(AA23="","",AA23)</f>
      </c>
      <c r="U23" s="241">
        <f t="shared" si="0"/>
      </c>
      <c r="V23" s="241">
        <f t="shared" si="0"/>
      </c>
      <c r="W23" s="241">
        <f t="shared" si="0"/>
      </c>
      <c r="X23" s="242">
        <f t="shared" si="0"/>
      </c>
      <c r="Z23" s="243"/>
      <c r="AA23" s="243"/>
      <c r="AB23" s="243"/>
      <c r="AC23" s="243"/>
      <c r="AD23" s="243"/>
      <c r="AE23" s="243"/>
      <c r="AH23" s="47"/>
      <c r="AI23" s="47"/>
      <c r="AJ23" s="47"/>
      <c r="AK23" s="47"/>
      <c r="AL23" s="76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49</v>
      </c>
      <c r="C24" s="125">
        <v>1</v>
      </c>
      <c r="D24" s="199" t="str">
        <f ca="1">OFFSET(D24,-15,0)</f>
        <v>PINHERO Tanguy</v>
      </c>
      <c r="E24" s="51" t="str">
        <f ca="1">OFFSET(E24,-15,0)</f>
        <v>M</v>
      </c>
      <c r="F24" s="51">
        <v>10</v>
      </c>
      <c r="G24" s="127">
        <v>0</v>
      </c>
      <c r="H24" s="127">
        <v>0</v>
      </c>
      <c r="I24" s="127">
        <v>0</v>
      </c>
      <c r="J24" s="127">
        <v>0</v>
      </c>
      <c r="K24" s="200">
        <f>IF(L24&lt;&gt;"","-","")</f>
      </c>
      <c r="L24" s="129"/>
      <c r="M24" s="130">
        <f>SUM(G24:K24)</f>
        <v>0</v>
      </c>
      <c r="N24" s="131"/>
      <c r="O24" s="132"/>
      <c r="P24" s="133">
        <f ca="1">SUM(OFFSET(P24,0,-10),OFFSET(P24,0,-3))</f>
        <v>10</v>
      </c>
      <c r="Q24" s="115"/>
      <c r="R24" s="73"/>
      <c r="S24" s="244">
        <v>0</v>
      </c>
      <c r="T24" s="245">
        <f t="shared" si="0"/>
      </c>
      <c r="U24" s="245">
        <f t="shared" si="0"/>
      </c>
      <c r="V24" s="245">
        <f t="shared" si="0"/>
      </c>
      <c r="W24" s="245">
        <f t="shared" si="0"/>
      </c>
      <c r="X24" s="246">
        <f t="shared" si="0"/>
      </c>
      <c r="Z24" s="247"/>
      <c r="AA24" s="247"/>
      <c r="AB24" s="247"/>
      <c r="AC24" s="247"/>
      <c r="AD24" s="247"/>
      <c r="AE24" s="247"/>
      <c r="AH24" s="60"/>
      <c r="AI24" s="60"/>
      <c r="AJ24" s="60"/>
      <c r="AK24" s="60"/>
      <c r="AL24" s="76"/>
      <c r="AM24" s="76"/>
      <c r="AN24" s="76"/>
      <c r="AO24" s="81"/>
      <c r="AQ24" s="61">
        <f>COUNT(G24:K24)</f>
        <v>4</v>
      </c>
    </row>
    <row r="25" spans="1:43" s="61" customFormat="1" ht="21" customHeight="1">
      <c r="A25" s="123" t="str">
        <f aca="true" ca="1" t="shared" si="1" ref="A25:B28">OFFSET(A25,-15,0)</f>
        <v>PDL</v>
      </c>
      <c r="B25" s="124">
        <f ca="1" t="shared" si="1"/>
        <v>72</v>
      </c>
      <c r="C25" s="125">
        <v>2</v>
      </c>
      <c r="D25" s="199" t="str">
        <f aca="true" ca="1" t="shared" si="2" ref="D25:E28">OFFSET(D25,-15,0)</f>
        <v>ROTTIE Tom</v>
      </c>
      <c r="E25" s="51" t="str">
        <f ca="1" t="shared" si="2"/>
        <v>M</v>
      </c>
      <c r="F25" s="51">
        <v>60</v>
      </c>
      <c r="G25" s="127">
        <v>10</v>
      </c>
      <c r="H25" s="127">
        <v>10</v>
      </c>
      <c r="I25" s="127">
        <v>0</v>
      </c>
      <c r="J25" s="127">
        <v>0</v>
      </c>
      <c r="K25" s="200">
        <f>IF(L25&lt;&gt;"","-","")</f>
      </c>
      <c r="L25" s="129"/>
      <c r="M25" s="130">
        <f>SUM(G25:K25)</f>
        <v>20</v>
      </c>
      <c r="N25" s="131"/>
      <c r="O25" s="132"/>
      <c r="P25" s="133">
        <f ca="1">SUM(OFFSET(P25,0,-10),OFFSET(P25,0,-3))</f>
        <v>80</v>
      </c>
      <c r="Q25" s="115"/>
      <c r="R25" s="73"/>
      <c r="S25" s="244">
        <f t="shared" si="0"/>
      </c>
      <c r="T25" s="245">
        <f t="shared" si="0"/>
      </c>
      <c r="U25" s="245">
        <f t="shared" si="0"/>
      </c>
      <c r="V25" s="245">
        <f t="shared" si="0"/>
      </c>
      <c r="W25" s="245">
        <f t="shared" si="0"/>
      </c>
      <c r="X25" s="246">
        <f t="shared" si="0"/>
      </c>
      <c r="Z25" s="247"/>
      <c r="AA25" s="247"/>
      <c r="AB25" s="247"/>
      <c r="AC25" s="247"/>
      <c r="AD25" s="247"/>
      <c r="AE25" s="247"/>
      <c r="AH25" s="60"/>
      <c r="AI25" s="60"/>
      <c r="AJ25" s="60"/>
      <c r="AK25" s="60"/>
      <c r="AL25" s="76"/>
      <c r="AM25" s="76"/>
      <c r="AN25" s="76"/>
      <c r="AO25" s="81"/>
      <c r="AQ25" s="61">
        <f>COUNT(G25:K25)</f>
        <v>4</v>
      </c>
    </row>
    <row r="26" spans="1:50" s="61" customFormat="1" ht="21" customHeight="1">
      <c r="A26" s="123" t="str">
        <f ca="1" t="shared" si="1"/>
        <v>BRE</v>
      </c>
      <c r="B26" s="124">
        <f ca="1" t="shared" si="1"/>
        <v>35</v>
      </c>
      <c r="C26" s="125">
        <v>3</v>
      </c>
      <c r="D26" s="199" t="str">
        <f ca="1" t="shared" si="2"/>
        <v>BETTAN Bruno</v>
      </c>
      <c r="E26" s="51" t="str">
        <f ca="1" t="shared" si="2"/>
        <v>M</v>
      </c>
      <c r="F26" s="51">
        <v>60</v>
      </c>
      <c r="G26" s="127">
        <v>0</v>
      </c>
      <c r="H26" s="127">
        <v>0</v>
      </c>
      <c r="I26" s="127">
        <v>10</v>
      </c>
      <c r="J26" s="127">
        <v>0</v>
      </c>
      <c r="K26" s="200">
        <f>IF(L26&lt;&gt;"","-","")</f>
      </c>
      <c r="L26" s="129"/>
      <c r="M26" s="130">
        <f>SUM(G26:K26)</f>
        <v>10</v>
      </c>
      <c r="N26" s="131"/>
      <c r="O26" s="132"/>
      <c r="P26" s="133">
        <f ca="1">SUM(OFFSET(P26,0,-10),OFFSET(P26,0,-3))</f>
        <v>70</v>
      </c>
      <c r="Q26" s="115"/>
      <c r="R26" s="73"/>
      <c r="S26" s="244">
        <f t="shared" si="0"/>
      </c>
      <c r="T26" s="245">
        <f t="shared" si="0"/>
      </c>
      <c r="U26" s="245">
        <f t="shared" si="0"/>
      </c>
      <c r="V26" s="245">
        <f t="shared" si="0"/>
      </c>
      <c r="W26" s="245">
        <f t="shared" si="0"/>
      </c>
      <c r="X26" s="246">
        <f t="shared" si="0"/>
      </c>
      <c r="Z26" s="247"/>
      <c r="AA26" s="247"/>
      <c r="AB26" s="247"/>
      <c r="AC26" s="247"/>
      <c r="AD26" s="247"/>
      <c r="AE26" s="247"/>
      <c r="AH26" s="60"/>
      <c r="AI26" s="60"/>
      <c r="AJ26" s="60"/>
      <c r="AK26" s="60"/>
      <c r="AL26" s="76"/>
      <c r="AM26" s="76"/>
      <c r="AN26" s="76"/>
      <c r="AO26" s="81"/>
      <c r="AQ26" s="61">
        <f>COUNT(G26:K26)</f>
        <v>4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1"/>
        <v>PDL</v>
      </c>
      <c r="B27" s="124">
        <f ca="1" t="shared" si="1"/>
        <v>49</v>
      </c>
      <c r="C27" s="125">
        <v>4</v>
      </c>
      <c r="D27" s="201" t="str">
        <f ca="1" t="shared" si="2"/>
        <v>RETAILLEAU Pierre</v>
      </c>
      <c r="E27" s="51" t="str">
        <f ca="1" t="shared" si="2"/>
        <v>M</v>
      </c>
      <c r="F27" s="51">
        <v>60</v>
      </c>
      <c r="G27" s="127">
        <v>10</v>
      </c>
      <c r="H27" s="127">
        <v>10</v>
      </c>
      <c r="I27" s="127">
        <v>10</v>
      </c>
      <c r="J27" s="127">
        <v>10</v>
      </c>
      <c r="K27" s="200" t="str">
        <f>IF(L27&lt;&gt;"","-","")</f>
        <v>-</v>
      </c>
      <c r="L27" s="129" t="s">
        <v>121</v>
      </c>
      <c r="M27" s="130">
        <f>SUM(G27:K27)</f>
        <v>40</v>
      </c>
      <c r="N27" s="131"/>
      <c r="O27" s="132"/>
      <c r="P27" s="138">
        <f ca="1">SUM(OFFSET(P27,0,-10),OFFSET(P27,0,-3))</f>
        <v>100</v>
      </c>
      <c r="Q27" s="115"/>
      <c r="R27" s="73"/>
      <c r="S27" s="244">
        <f t="shared" si="0"/>
      </c>
      <c r="T27" s="245">
        <f t="shared" si="0"/>
      </c>
      <c r="U27" s="245">
        <f t="shared" si="0"/>
      </c>
      <c r="V27" s="245">
        <f t="shared" si="0"/>
      </c>
      <c r="W27" s="245">
        <f t="shared" si="0"/>
      </c>
      <c r="X27" s="246">
        <f t="shared" si="0"/>
      </c>
      <c r="Z27" s="247"/>
      <c r="AA27" s="247"/>
      <c r="AB27" s="247"/>
      <c r="AC27" s="247"/>
      <c r="AD27" s="247"/>
      <c r="AE27" s="247"/>
      <c r="AH27" s="60"/>
      <c r="AI27" s="60"/>
      <c r="AJ27" s="60"/>
      <c r="AK27" s="60"/>
      <c r="AL27" s="76"/>
      <c r="AM27" s="76"/>
      <c r="AN27" s="76"/>
      <c r="AO27" s="81"/>
      <c r="AQ27" s="61">
        <f>COUNT(G27:K27)</f>
        <v>4</v>
      </c>
      <c r="AR27" s="47"/>
      <c r="AT27" s="47"/>
      <c r="AU27" s="47"/>
      <c r="AV27" s="76"/>
      <c r="AW27" s="76"/>
      <c r="AX27" s="76"/>
    </row>
    <row r="28" spans="1:50" s="61" customFormat="1" ht="21" customHeight="1" thickBot="1">
      <c r="A28" s="143" t="str">
        <f ca="1" t="shared" si="1"/>
        <v>PDL</v>
      </c>
      <c r="B28" s="144">
        <f ca="1" t="shared" si="1"/>
        <v>49</v>
      </c>
      <c r="C28" s="145">
        <v>5</v>
      </c>
      <c r="D28" s="202" t="str">
        <f ca="1" t="shared" si="2"/>
        <v>OLIVEIRA Aymeric</v>
      </c>
      <c r="E28" s="139" t="str">
        <f ca="1" t="shared" si="2"/>
        <v>M</v>
      </c>
      <c r="F28" s="139">
        <v>64</v>
      </c>
      <c r="G28" s="148">
        <v>0</v>
      </c>
      <c r="H28" s="148">
        <v>10</v>
      </c>
      <c r="I28" s="148">
        <v>0</v>
      </c>
      <c r="J28" s="148">
        <v>10</v>
      </c>
      <c r="K28" s="203">
        <f>IF(L28&lt;&gt;"","-","")</f>
      </c>
      <c r="L28" s="150"/>
      <c r="M28" s="151">
        <f>SUM(G28:K28)</f>
        <v>20</v>
      </c>
      <c r="N28" s="152"/>
      <c r="O28" s="132"/>
      <c r="P28" s="133">
        <f ca="1">SUM(OFFSET(P28,0,-10),OFFSET(P28,0,-3))</f>
        <v>84</v>
      </c>
      <c r="Q28" s="115"/>
      <c r="R28" s="73"/>
      <c r="S28" s="249">
        <f t="shared" si="0"/>
      </c>
      <c r="T28" s="250">
        <f t="shared" si="0"/>
      </c>
      <c r="U28" s="250">
        <f t="shared" si="0"/>
      </c>
      <c r="V28" s="250">
        <f t="shared" si="0"/>
      </c>
      <c r="W28" s="250">
        <f t="shared" si="0"/>
      </c>
      <c r="X28" s="251">
        <f t="shared" si="0"/>
      </c>
      <c r="Z28" s="247"/>
      <c r="AA28" s="247"/>
      <c r="AB28" s="247"/>
      <c r="AC28" s="247"/>
      <c r="AD28" s="247"/>
      <c r="AE28" s="247"/>
      <c r="AH28" s="60"/>
      <c r="AI28" s="60"/>
      <c r="AJ28" s="60"/>
      <c r="AK28" s="60"/>
      <c r="AL28" s="76"/>
      <c r="AM28" s="76"/>
      <c r="AN28" s="76"/>
      <c r="AO28" s="81"/>
      <c r="AQ28" s="61">
        <f>COUNT(G28:K28)</f>
        <v>4</v>
      </c>
      <c r="AR28" s="60"/>
      <c r="AT28" s="47"/>
      <c r="AU28" s="47"/>
      <c r="AV28" s="76"/>
      <c r="AW28" s="76"/>
      <c r="AX28" s="76"/>
    </row>
    <row r="29" spans="1:50" s="61" customFormat="1" ht="14.25" customHeight="1">
      <c r="A29" s="81"/>
      <c r="B29" s="81"/>
      <c r="C29" s="177" t="s">
        <v>123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57" t="s">
        <v>124</v>
      </c>
      <c r="N29" s="157"/>
      <c r="O29" s="157"/>
      <c r="P29" s="157"/>
      <c r="Q29" s="157"/>
      <c r="R29" s="73"/>
      <c r="S29" s="60"/>
      <c r="T29" s="60"/>
      <c r="U29" s="60"/>
      <c r="V29" s="60"/>
      <c r="W29" s="60"/>
      <c r="X29" s="60"/>
      <c r="AH29" s="60"/>
      <c r="AI29" s="60"/>
      <c r="AJ29" s="60"/>
      <c r="AK29" s="60"/>
      <c r="AL29" s="76"/>
      <c r="AM29" s="76"/>
      <c r="AN29" s="76"/>
      <c r="AO29" s="81"/>
      <c r="AR29" s="47"/>
      <c r="AT29" s="47"/>
      <c r="AU29" s="47"/>
      <c r="AV29" s="76"/>
      <c r="AW29" s="76"/>
      <c r="AX29" s="76"/>
    </row>
    <row r="30" spans="1:50" s="61" customFormat="1" ht="21" customHeight="1">
      <c r="A30" s="81"/>
      <c r="B30" s="81"/>
      <c r="C30" s="208"/>
      <c r="R30" s="73"/>
      <c r="AH30" s="60"/>
      <c r="AI30" s="60"/>
      <c r="AJ30" s="60"/>
      <c r="AK30" s="60"/>
      <c r="AL30" s="76"/>
      <c r="AM30" s="76"/>
      <c r="AN30" s="76"/>
      <c r="AO30" s="81"/>
      <c r="AR30" s="47"/>
      <c r="AT30" s="47"/>
      <c r="AU30" s="47"/>
      <c r="AV30" s="76"/>
      <c r="AW30" s="76"/>
      <c r="AX30" s="76"/>
    </row>
    <row r="31" spans="1:50" s="61" customFormat="1" ht="21" customHeight="1">
      <c r="A31" s="81"/>
      <c r="B31" s="81"/>
      <c r="C31" s="208"/>
      <c r="R31" s="206"/>
      <c r="S31" s="60"/>
      <c r="T31" s="60"/>
      <c r="U31" s="60"/>
      <c r="V31" s="60"/>
      <c r="W31" s="60"/>
      <c r="X31" s="60"/>
      <c r="Y31" s="76"/>
      <c r="Z31" s="60"/>
      <c r="AA31" s="60"/>
      <c r="AB31" s="60"/>
      <c r="AC31" s="60"/>
      <c r="AD31" s="60"/>
      <c r="AE31" s="60"/>
      <c r="AH31" s="60"/>
      <c r="AI31" s="60"/>
      <c r="AJ31" s="60"/>
      <c r="AK31" s="60"/>
      <c r="AL31" s="76"/>
      <c r="AM31" s="76"/>
      <c r="AN31" s="76"/>
      <c r="AO31" s="81"/>
      <c r="AR31" s="47"/>
      <c r="AT31" s="47"/>
      <c r="AU31" s="47"/>
      <c r="AV31" s="76"/>
      <c r="AW31" s="76"/>
      <c r="AX31" s="76"/>
    </row>
    <row r="32" spans="1:50" s="61" customFormat="1" ht="21" customHeight="1">
      <c r="A32" s="81"/>
      <c r="B32" s="81"/>
      <c r="C32" s="208"/>
      <c r="R32" s="141"/>
      <c r="S32" s="141"/>
      <c r="T32" s="141"/>
      <c r="U32" s="141"/>
      <c r="V32" s="141"/>
      <c r="W32" s="141"/>
      <c r="X32" s="141"/>
      <c r="Y32" s="141"/>
      <c r="Z32" s="76"/>
      <c r="AA32" s="204"/>
      <c r="AB32" s="204"/>
      <c r="AC32" s="205"/>
      <c r="AD32" s="206"/>
      <c r="AE32" s="206"/>
      <c r="AF32" s="76"/>
      <c r="AG32" s="76"/>
      <c r="AH32" s="76"/>
      <c r="AI32" s="76"/>
      <c r="AN32" s="142"/>
      <c r="AO32" s="142"/>
      <c r="AP32" s="142"/>
      <c r="AR32" s="76"/>
      <c r="AS32" s="76"/>
      <c r="AT32" s="207"/>
      <c r="AU32" s="47"/>
      <c r="AV32" s="47"/>
      <c r="AW32" s="47"/>
      <c r="AX32" s="47"/>
    </row>
    <row r="33" spans="1:50" s="61" customFormat="1" ht="21" customHeight="1">
      <c r="A33" s="81"/>
      <c r="B33" s="81"/>
      <c r="C33" s="208"/>
      <c r="D33" s="81"/>
      <c r="E33" s="81"/>
      <c r="F33" s="81"/>
      <c r="G33" s="81"/>
      <c r="H33" s="81"/>
      <c r="I33" s="81"/>
      <c r="J33" s="81"/>
      <c r="K33" s="8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76"/>
      <c r="AA33" s="204"/>
      <c r="AB33" s="204"/>
      <c r="AC33" s="205"/>
      <c r="AD33" s="206"/>
      <c r="AE33" s="206"/>
      <c r="AF33" s="76"/>
      <c r="AG33" s="76"/>
      <c r="AH33" s="76"/>
      <c r="AI33" s="76"/>
      <c r="AN33" s="142"/>
      <c r="AO33" s="142"/>
      <c r="AP33" s="142"/>
      <c r="AR33" s="76"/>
      <c r="AS33" s="76"/>
      <c r="AT33" s="207"/>
      <c r="AU33" s="47"/>
      <c r="AV33" s="60"/>
      <c r="AW33" s="47"/>
      <c r="AX33" s="47"/>
    </row>
    <row r="34" spans="1:50" s="61" customFormat="1" ht="21" customHeight="1" hidden="1">
      <c r="A34" s="66"/>
      <c r="B34" s="66"/>
      <c r="C34" s="66"/>
      <c r="D34" s="209"/>
      <c r="E34" s="209"/>
      <c r="F34" s="209"/>
      <c r="G34" s="209"/>
      <c r="H34" s="209"/>
      <c r="I34" s="209"/>
      <c r="J34" s="209"/>
      <c r="K34" s="209"/>
      <c r="M34" s="254"/>
      <c r="N34" s="254"/>
      <c r="O34" s="254"/>
      <c r="P34" s="254"/>
      <c r="Q34" s="254"/>
      <c r="R34" s="254"/>
      <c r="S34" s="254"/>
      <c r="T34" s="254"/>
      <c r="U34" s="254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  <c r="AR34" s="76"/>
      <c r="AS34" s="76"/>
      <c r="AT34" s="207"/>
      <c r="AU34" s="60"/>
      <c r="AV34" s="60"/>
      <c r="AW34" s="47"/>
      <c r="AX34" s="47"/>
    </row>
    <row r="35" spans="1:46" s="61" customFormat="1" ht="14.25" customHeight="1" hidden="1">
      <c r="A35" s="66"/>
      <c r="B35" s="66"/>
      <c r="C35" s="93">
        <f>COUNT(L35:U35,Z42:AE42)</f>
        <v>10</v>
      </c>
      <c r="D35" s="93"/>
      <c r="G35" s="210" t="s">
        <v>125</v>
      </c>
      <c r="H35" s="211"/>
      <c r="I35" s="211"/>
      <c r="J35" s="211"/>
      <c r="K35" s="212"/>
      <c r="L35" s="213">
        <v>1</v>
      </c>
      <c r="M35" s="213">
        <v>2</v>
      </c>
      <c r="N35" s="213">
        <v>3</v>
      </c>
      <c r="O35" s="213">
        <v>4</v>
      </c>
      <c r="P35" s="213">
        <v>5</v>
      </c>
      <c r="Q35" s="213">
        <v>6</v>
      </c>
      <c r="R35" s="213">
        <v>7</v>
      </c>
      <c r="S35" s="162">
        <v>8</v>
      </c>
      <c r="T35" s="162">
        <v>9</v>
      </c>
      <c r="U35" s="213">
        <v>10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163"/>
      <c r="AL35" s="70"/>
      <c r="AM35" s="70"/>
      <c r="AN35" s="70"/>
      <c r="AO35" s="70"/>
      <c r="AT35" s="187"/>
    </row>
    <row r="36" spans="1:46" s="61" customFormat="1" ht="14.25" customHeight="1" hidden="1">
      <c r="A36" s="66"/>
      <c r="B36" s="66"/>
      <c r="G36" s="215" t="s">
        <v>126</v>
      </c>
      <c r="H36" s="216"/>
      <c r="I36" s="216"/>
      <c r="J36" s="216"/>
      <c r="K36" s="217"/>
      <c r="L36" s="213">
        <v>1</v>
      </c>
      <c r="M36" s="213">
        <v>1</v>
      </c>
      <c r="N36" s="213">
        <v>1</v>
      </c>
      <c r="O36" s="213">
        <v>2</v>
      </c>
      <c r="P36" s="213">
        <v>2</v>
      </c>
      <c r="Q36" s="213">
        <v>3</v>
      </c>
      <c r="R36" s="213">
        <v>3</v>
      </c>
      <c r="S36" s="162">
        <v>4</v>
      </c>
      <c r="T36" s="162">
        <v>4</v>
      </c>
      <c r="U36" s="213">
        <v>4</v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163"/>
      <c r="AL36" s="70"/>
      <c r="AM36" s="70"/>
      <c r="AN36" s="70"/>
      <c r="AO36" s="70"/>
      <c r="AT36" s="187"/>
    </row>
    <row r="37" spans="1:46" s="61" customFormat="1" ht="14.25" customHeight="1" hidden="1">
      <c r="A37" s="66"/>
      <c r="B37" s="66"/>
      <c r="C37" s="93"/>
      <c r="G37" s="215" t="s">
        <v>127</v>
      </c>
      <c r="H37" s="216"/>
      <c r="I37" s="216"/>
      <c r="J37" s="216"/>
      <c r="K37" s="217"/>
      <c r="L37" s="213">
        <v>1</v>
      </c>
      <c r="M37" s="213">
        <v>1</v>
      </c>
      <c r="N37" s="213">
        <v>2</v>
      </c>
      <c r="O37" s="213">
        <v>2</v>
      </c>
      <c r="P37" s="213">
        <v>2</v>
      </c>
      <c r="Q37" s="213">
        <v>3</v>
      </c>
      <c r="R37" s="213">
        <v>3</v>
      </c>
      <c r="S37" s="162">
        <v>3</v>
      </c>
      <c r="T37" s="162">
        <v>4</v>
      </c>
      <c r="U37" s="213">
        <v>4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163"/>
      <c r="AL37" s="70"/>
      <c r="AM37" s="70"/>
      <c r="AN37" s="70"/>
      <c r="AO37" s="70"/>
      <c r="AT37" s="187"/>
    </row>
    <row r="38" spans="1:46" s="61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0"/>
      <c r="R38" s="170"/>
      <c r="S38" s="170"/>
      <c r="T38" s="170"/>
      <c r="U38" s="170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0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3">
        <v>10</v>
      </c>
      <c r="M39" s="173">
        <v>0</v>
      </c>
      <c r="N39" s="173">
        <v>0</v>
      </c>
      <c r="O39" s="173">
        <v>0</v>
      </c>
      <c r="P39" s="173">
        <v>10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1" ht="15" hidden="1">
      <c r="L40" s="173">
        <v>0</v>
      </c>
      <c r="M40" s="173">
        <v>10</v>
      </c>
      <c r="N40" s="173">
        <v>10</v>
      </c>
      <c r="O40" s="173">
        <v>10</v>
      </c>
      <c r="P40" s="173">
        <v>0</v>
      </c>
      <c r="Q40" s="173">
        <v>10</v>
      </c>
      <c r="R40" s="173">
        <v>0</v>
      </c>
      <c r="S40" s="173">
        <v>10</v>
      </c>
      <c r="T40" s="173">
        <v>10</v>
      </c>
      <c r="U40" s="173">
        <v>10</v>
      </c>
    </row>
    <row r="41" ht="5.25" customHeight="1" hidden="1"/>
    <row r="42" spans="4:31" ht="14.25" customHeight="1" hidden="1">
      <c r="D42" s="61"/>
      <c r="Y42" s="3"/>
      <c r="Z42" s="218"/>
      <c r="AA42" s="218"/>
      <c r="AB42" s="218"/>
      <c r="AC42" s="218"/>
      <c r="AD42" s="218"/>
      <c r="AE42" s="218"/>
    </row>
    <row r="43" spans="4:31" ht="15" hidden="1">
      <c r="D43" s="61"/>
      <c r="Z43" s="173"/>
      <c r="AA43" s="173"/>
      <c r="AB43" s="173"/>
      <c r="AC43" s="173"/>
      <c r="AD43" s="173"/>
      <c r="AE43" s="173"/>
    </row>
    <row r="44" spans="26:31" ht="15" hidden="1">
      <c r="Z44" s="173"/>
      <c r="AA44" s="173"/>
      <c r="AB44" s="173"/>
      <c r="AC44" s="173"/>
      <c r="AD44" s="173"/>
      <c r="AE44" s="173"/>
    </row>
    <row r="45" ht="4.5" customHeight="1" hidden="1"/>
    <row r="46" spans="26:31" ht="15" hidden="1">
      <c r="Z46" s="173"/>
      <c r="AA46" s="173"/>
      <c r="AB46" s="173"/>
      <c r="AC46" s="173"/>
      <c r="AD46" s="173"/>
      <c r="AE46" s="173"/>
    </row>
    <row r="47" spans="26:31" ht="15" hidden="1">
      <c r="Z47" s="173"/>
      <c r="AA47" s="173"/>
      <c r="AB47" s="173"/>
      <c r="AC47" s="173"/>
      <c r="AD47" s="173"/>
      <c r="AE47" s="173"/>
    </row>
  </sheetData>
  <sheetProtection selectLockedCells="1"/>
  <mergeCells count="40">
    <mergeCell ref="G37:K37"/>
    <mergeCell ref="M28:N28"/>
    <mergeCell ref="P28:Q28"/>
    <mergeCell ref="C29:L29"/>
    <mergeCell ref="M29:Q29"/>
    <mergeCell ref="G35:K35"/>
    <mergeCell ref="G36:K36"/>
    <mergeCell ref="M25:N25"/>
    <mergeCell ref="P25:Q25"/>
    <mergeCell ref="M26:N26"/>
    <mergeCell ref="P26:Q26"/>
    <mergeCell ref="M27:N27"/>
    <mergeCell ref="P27:Q27"/>
    <mergeCell ref="S19:X19"/>
    <mergeCell ref="S20:X20"/>
    <mergeCell ref="S22:X22"/>
    <mergeCell ref="M23:N23"/>
    <mergeCell ref="P23:Q23"/>
    <mergeCell ref="M24:N24"/>
    <mergeCell ref="P24:Q24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9" activePane="bottomLeft" state="frozen"/>
      <selection pane="topLeft" activeCell="D9" sqref="D9"/>
      <selection pane="bottomLeft" activeCell="K30" sqref="K3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5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329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129</v>
      </c>
      <c r="U2" s="15" t="s">
        <v>5</v>
      </c>
      <c r="V2" s="15"/>
      <c r="W2" s="5"/>
      <c r="X2" s="16" t="str">
        <f>IF(T2="","",T2)</f>
        <v>2</v>
      </c>
      <c r="Y2" s="16" t="str">
        <f>IF(U2="","",U2)</f>
        <v>1</v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36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219" t="s">
        <v>16</v>
      </c>
      <c r="H8" s="219"/>
      <c r="I8" s="219"/>
      <c r="J8" s="219"/>
      <c r="K8" s="219"/>
      <c r="L8" s="220" t="s">
        <v>92</v>
      </c>
      <c r="M8" s="220" t="s">
        <v>87</v>
      </c>
      <c r="N8" s="221" t="s">
        <v>100</v>
      </c>
      <c r="O8" s="220" t="s">
        <v>32</v>
      </c>
      <c r="P8" s="220" t="s">
        <v>91</v>
      </c>
      <c r="Q8" s="257" t="s">
        <v>27</v>
      </c>
      <c r="R8" s="220" t="s">
        <v>37</v>
      </c>
      <c r="S8" s="220" t="s">
        <v>17</v>
      </c>
      <c r="T8" s="221" t="s">
        <v>19</v>
      </c>
      <c r="U8" s="222" t="s">
        <v>25</v>
      </c>
      <c r="AE8" s="140"/>
      <c r="AF8" s="140"/>
      <c r="AG8" s="140"/>
      <c r="AH8" s="47"/>
      <c r="AI8" s="47"/>
      <c r="AJ8" s="47"/>
      <c r="AK8" s="47"/>
      <c r="AL8" s="47"/>
      <c r="AM8" s="47"/>
      <c r="AN8" s="47"/>
      <c r="AP8" s="50" t="s">
        <v>314</v>
      </c>
      <c r="AT8"/>
    </row>
    <row r="9" spans="1:43" s="61" customFormat="1" ht="18.75" customHeight="1">
      <c r="A9" s="51" t="s">
        <v>43</v>
      </c>
      <c r="B9" s="51">
        <v>85</v>
      </c>
      <c r="C9" s="52">
        <f ca="1">OFFSET(C9,15,0)</f>
        <v>1</v>
      </c>
      <c r="D9" s="201" t="s">
        <v>330</v>
      </c>
      <c r="E9" s="51" t="s">
        <v>45</v>
      </c>
      <c r="F9" s="51">
        <v>71</v>
      </c>
      <c r="G9" s="223" t="s">
        <v>331</v>
      </c>
      <c r="H9" s="223"/>
      <c r="I9" s="223"/>
      <c r="J9" s="223"/>
      <c r="K9" s="223"/>
      <c r="L9" s="184"/>
      <c r="M9" s="183" t="s">
        <v>47</v>
      </c>
      <c r="N9" s="184"/>
      <c r="O9" s="183" t="s">
        <v>245</v>
      </c>
      <c r="P9" s="184"/>
      <c r="Q9" s="183" t="s">
        <v>47</v>
      </c>
      <c r="R9" s="184"/>
      <c r="S9" s="183" t="s">
        <v>59</v>
      </c>
      <c r="T9" s="184"/>
      <c r="U9" s="184"/>
      <c r="AE9" s="69"/>
      <c r="AF9" s="69"/>
      <c r="AG9" s="69"/>
      <c r="AH9" s="60"/>
      <c r="AI9" s="60"/>
      <c r="AJ9" s="60"/>
      <c r="AK9" s="59"/>
      <c r="AL9" s="60"/>
      <c r="AM9" s="59"/>
      <c r="AN9" s="60"/>
      <c r="AP9" s="50" t="s">
        <v>317</v>
      </c>
      <c r="AQ9" s="66">
        <v>100</v>
      </c>
    </row>
    <row r="10" spans="1:42" s="66" customFormat="1" ht="21" customHeight="1">
      <c r="A10" s="51" t="s">
        <v>43</v>
      </c>
      <c r="B10" s="51">
        <v>49</v>
      </c>
      <c r="C10" s="52">
        <f ca="1">OFFSET(C10,15,0)</f>
        <v>2</v>
      </c>
      <c r="D10" s="199" t="s">
        <v>332</v>
      </c>
      <c r="E10" s="51" t="s">
        <v>45</v>
      </c>
      <c r="F10" s="51">
        <v>73</v>
      </c>
      <c r="G10" s="223" t="s">
        <v>165</v>
      </c>
      <c r="H10" s="223"/>
      <c r="I10" s="223"/>
      <c r="J10" s="223"/>
      <c r="K10" s="223"/>
      <c r="L10" s="184"/>
      <c r="M10" s="183" t="s">
        <v>58</v>
      </c>
      <c r="N10" s="184"/>
      <c r="O10" s="184"/>
      <c r="P10" s="183" t="s">
        <v>54</v>
      </c>
      <c r="Q10" s="184"/>
      <c r="R10" s="183" t="s">
        <v>199</v>
      </c>
      <c r="S10" s="184"/>
      <c r="T10" s="183" t="s">
        <v>333</v>
      </c>
      <c r="U10" s="184"/>
      <c r="AE10" s="69"/>
      <c r="AF10" s="69"/>
      <c r="AG10" s="69"/>
      <c r="AH10" s="60"/>
      <c r="AI10" s="60"/>
      <c r="AJ10" s="60"/>
      <c r="AK10" s="59"/>
      <c r="AL10" s="60"/>
      <c r="AM10" s="59"/>
      <c r="AN10" s="60"/>
      <c r="AP10" s="64" t="s">
        <v>319</v>
      </c>
    </row>
    <row r="11" spans="1:42" s="61" customFormat="1" ht="21" customHeight="1">
      <c r="A11" s="51" t="s">
        <v>43</v>
      </c>
      <c r="B11" s="51">
        <v>85</v>
      </c>
      <c r="C11" s="52">
        <f ca="1">OFFSET(C11,15,0)</f>
        <v>3</v>
      </c>
      <c r="D11" s="199" t="s">
        <v>334</v>
      </c>
      <c r="E11" s="51" t="s">
        <v>45</v>
      </c>
      <c r="F11" s="51">
        <v>74</v>
      </c>
      <c r="G11" s="223" t="s">
        <v>227</v>
      </c>
      <c r="H11" s="223"/>
      <c r="I11" s="223"/>
      <c r="J11" s="223"/>
      <c r="K11" s="223"/>
      <c r="L11" s="184"/>
      <c r="M11" s="184"/>
      <c r="N11" s="183" t="s">
        <v>333</v>
      </c>
      <c r="O11" s="184"/>
      <c r="P11" s="183" t="s">
        <v>47</v>
      </c>
      <c r="Q11" s="184"/>
      <c r="R11" s="184"/>
      <c r="S11" s="183" t="s">
        <v>47</v>
      </c>
      <c r="T11" s="184"/>
      <c r="U11" s="183" t="s">
        <v>47</v>
      </c>
      <c r="AP11" s="64" t="s">
        <v>322</v>
      </c>
    </row>
    <row r="12" spans="1:42" s="61" customFormat="1" ht="21" customHeight="1">
      <c r="A12" s="51" t="s">
        <v>43</v>
      </c>
      <c r="B12" s="51">
        <v>49</v>
      </c>
      <c r="C12" s="52">
        <f ca="1">OFFSET(C12,15,0)</f>
        <v>4</v>
      </c>
      <c r="D12" s="201" t="s">
        <v>335</v>
      </c>
      <c r="E12" s="51" t="s">
        <v>45</v>
      </c>
      <c r="F12" s="51">
        <v>81</v>
      </c>
      <c r="G12" s="223" t="s">
        <v>316</v>
      </c>
      <c r="H12" s="223"/>
      <c r="I12" s="223"/>
      <c r="J12" s="223"/>
      <c r="K12" s="223"/>
      <c r="L12" s="183" t="s">
        <v>59</v>
      </c>
      <c r="M12" s="184"/>
      <c r="N12" s="183" t="s">
        <v>333</v>
      </c>
      <c r="O12" s="184"/>
      <c r="P12" s="184"/>
      <c r="Q12" s="183" t="s">
        <v>47</v>
      </c>
      <c r="R12" s="184"/>
      <c r="S12" s="184"/>
      <c r="T12" s="183" t="s">
        <v>333</v>
      </c>
      <c r="U12" s="184"/>
      <c r="AP12" s="64" t="s">
        <v>324</v>
      </c>
    </row>
    <row r="13" spans="1:42" s="61" customFormat="1" ht="21" customHeight="1">
      <c r="A13" s="51" t="s">
        <v>43</v>
      </c>
      <c r="B13" s="51">
        <v>72</v>
      </c>
      <c r="C13" s="52">
        <f ca="1">OFFSET(C13,15,0)</f>
        <v>5</v>
      </c>
      <c r="D13" s="199" t="s">
        <v>336</v>
      </c>
      <c r="E13" s="51" t="s">
        <v>45</v>
      </c>
      <c r="F13" s="51">
        <v>82</v>
      </c>
      <c r="G13" s="223" t="s">
        <v>337</v>
      </c>
      <c r="H13" s="223"/>
      <c r="I13" s="223"/>
      <c r="J13" s="223"/>
      <c r="K13" s="223"/>
      <c r="L13" s="183" t="s">
        <v>47</v>
      </c>
      <c r="M13" s="184"/>
      <c r="N13" s="184"/>
      <c r="O13" s="183" t="s">
        <v>47</v>
      </c>
      <c r="P13" s="184"/>
      <c r="Q13" s="184"/>
      <c r="R13" s="183" t="s">
        <v>47</v>
      </c>
      <c r="S13" s="184"/>
      <c r="T13" s="184"/>
      <c r="U13" s="183" t="s">
        <v>54</v>
      </c>
      <c r="AP13" s="64" t="s">
        <v>328</v>
      </c>
    </row>
    <row r="14" spans="1:42" s="61" customFormat="1" ht="21" customHeight="1" hidden="1">
      <c r="A14" s="81"/>
      <c r="B14" s="81"/>
      <c r="C14" s="75"/>
      <c r="D14" s="78"/>
      <c r="E14" s="81"/>
      <c r="F14" s="81"/>
      <c r="G14" s="224"/>
      <c r="H14" s="224"/>
      <c r="I14" s="224"/>
      <c r="J14" s="224"/>
      <c r="K14" s="224"/>
      <c r="L14" s="225"/>
      <c r="M14" s="225"/>
      <c r="N14" s="226"/>
      <c r="O14" s="225"/>
      <c r="P14" s="226"/>
      <c r="Q14" s="225"/>
      <c r="R14" s="225"/>
      <c r="S14" s="226"/>
      <c r="T14" s="225"/>
      <c r="U14" s="226"/>
      <c r="V14" s="225"/>
      <c r="W14" s="225"/>
      <c r="X14" s="226"/>
      <c r="Y14" s="225"/>
      <c r="Z14" s="225"/>
      <c r="AP14" s="64"/>
    </row>
    <row r="15" spans="1:42" s="61" customFormat="1" ht="21" customHeight="1" hidden="1">
      <c r="A15" s="81"/>
      <c r="B15" s="81"/>
      <c r="C15" s="75"/>
      <c r="D15" s="78"/>
      <c r="E15" s="81"/>
      <c r="F15" s="81"/>
      <c r="G15" s="227"/>
      <c r="H15" s="227"/>
      <c r="I15" s="227"/>
      <c r="J15" s="227"/>
      <c r="K15" s="227"/>
      <c r="L15" s="225"/>
      <c r="M15" s="225"/>
      <c r="N15" s="226"/>
      <c r="O15" s="225"/>
      <c r="P15" s="225"/>
      <c r="Q15" s="225"/>
      <c r="R15" s="226"/>
      <c r="S15" s="225"/>
      <c r="T15" s="225"/>
      <c r="U15" s="226"/>
      <c r="V15" s="225"/>
      <c r="W15" s="225"/>
      <c r="X15" s="225"/>
      <c r="Y15" s="226"/>
      <c r="Z15" s="225"/>
      <c r="AA15" s="225"/>
      <c r="AB15" s="226"/>
      <c r="AP15" s="64"/>
    </row>
    <row r="16" spans="1:42" s="61" customFormat="1" ht="21" customHeight="1" hidden="1">
      <c r="A16" s="81"/>
      <c r="B16" s="81"/>
      <c r="C16" s="75"/>
      <c r="D16" s="78"/>
      <c r="E16" s="81"/>
      <c r="F16" s="81"/>
      <c r="G16" s="227"/>
      <c r="H16" s="227"/>
      <c r="I16" s="227"/>
      <c r="J16" s="227"/>
      <c r="K16" s="227"/>
      <c r="L16" s="225"/>
      <c r="M16" s="225"/>
      <c r="N16" s="225"/>
      <c r="O16" s="226"/>
      <c r="P16" s="225"/>
      <c r="Q16" s="225"/>
      <c r="R16" s="226"/>
      <c r="S16" s="225"/>
      <c r="T16" s="225"/>
      <c r="U16" s="225"/>
      <c r="V16" s="225"/>
      <c r="W16" s="225"/>
      <c r="X16" s="226"/>
      <c r="Y16" s="225"/>
      <c r="Z16" s="226"/>
      <c r="AA16" s="225"/>
      <c r="AB16" s="225"/>
      <c r="AP16" s="64"/>
    </row>
    <row r="17" spans="1:50" s="61" customFormat="1" ht="21" customHeight="1" hidden="1">
      <c r="A17" s="81"/>
      <c r="B17" s="81"/>
      <c r="C17" s="75"/>
      <c r="D17" s="77"/>
      <c r="E17" s="77"/>
      <c r="F17" s="77"/>
      <c r="G17" s="77"/>
      <c r="H17" s="77"/>
      <c r="I17" s="77"/>
      <c r="J17" s="77"/>
      <c r="K17" s="77"/>
      <c r="L17" s="69"/>
      <c r="M17" s="69"/>
      <c r="N17" s="69"/>
      <c r="O17" s="71"/>
      <c r="P17" s="69"/>
      <c r="Q17" s="69"/>
      <c r="R17" s="69"/>
      <c r="S17" s="69"/>
      <c r="T17" s="69"/>
      <c r="U17" s="71"/>
      <c r="V17" s="69"/>
      <c r="W17" s="69"/>
      <c r="X17" s="71"/>
      <c r="Y17" s="69"/>
      <c r="Z17" s="228"/>
      <c r="AA17" s="228"/>
      <c r="AB17" s="228"/>
      <c r="AC17" s="228"/>
      <c r="AD17" s="228"/>
      <c r="AO17" s="60"/>
      <c r="AP17" s="60"/>
      <c r="AT17" s="187"/>
      <c r="AU17" s="70"/>
      <c r="AV17" s="70"/>
      <c r="AW17" s="70"/>
      <c r="AX17" s="70"/>
    </row>
    <row r="18" spans="1:50" s="61" customFormat="1" ht="21" customHeight="1" hidden="1">
      <c r="A18" s="81"/>
      <c r="B18" s="81"/>
      <c r="C18" s="75"/>
      <c r="D18" s="77"/>
      <c r="E18" s="77"/>
      <c r="F18" s="77"/>
      <c r="G18" s="77"/>
      <c r="H18" s="77"/>
      <c r="I18" s="77"/>
      <c r="J18" s="77"/>
      <c r="K18" s="77"/>
      <c r="L18" s="69"/>
      <c r="M18" s="69"/>
      <c r="N18" s="69"/>
      <c r="O18" s="71"/>
      <c r="P18" s="69"/>
      <c r="Q18" s="69"/>
      <c r="R18" s="69"/>
      <c r="S18" s="69"/>
      <c r="T18" s="69"/>
      <c r="U18" s="71"/>
      <c r="V18" s="69"/>
      <c r="W18" s="69"/>
      <c r="X18" s="71"/>
      <c r="Y18" s="69"/>
      <c r="Z18" s="188"/>
      <c r="AA18" s="188"/>
      <c r="AB18" s="188"/>
      <c r="AC18" s="188"/>
      <c r="AD18" s="188"/>
      <c r="AO18" s="60"/>
      <c r="AP18" s="60"/>
      <c r="AT18" s="187"/>
      <c r="AU18" s="70"/>
      <c r="AV18" s="70"/>
      <c r="AW18" s="70"/>
      <c r="AX18" s="70"/>
    </row>
    <row r="19" spans="1:50" s="61" customFormat="1" ht="21" customHeight="1" thickBot="1">
      <c r="A19" s="81"/>
      <c r="B19" s="81"/>
      <c r="C19" s="75"/>
      <c r="Q19" s="69"/>
      <c r="R19" s="69"/>
      <c r="S19" s="79" t="s">
        <v>85</v>
      </c>
      <c r="T19" s="79"/>
      <c r="U19" s="79"/>
      <c r="V19" s="79"/>
      <c r="W19" s="79"/>
      <c r="X19" s="79"/>
      <c r="Y19" s="69"/>
      <c r="Z19" s="229" t="s">
        <v>85</v>
      </c>
      <c r="AA19" s="229"/>
      <c r="AB19" s="229"/>
      <c r="AC19" s="229"/>
      <c r="AD19" s="229"/>
      <c r="AE19" s="22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60"/>
      <c r="AT19" s="187"/>
      <c r="AU19" s="70"/>
      <c r="AV19" s="73"/>
      <c r="AW19" s="73"/>
      <c r="AX19" s="73"/>
    </row>
    <row r="20" spans="1:48" s="61" customFormat="1" ht="21" customHeight="1" thickBot="1">
      <c r="A20" s="81"/>
      <c r="B20" s="231"/>
      <c r="C20" s="231"/>
      <c r="D20" s="231"/>
      <c r="E20" s="231"/>
      <c r="F20" s="231"/>
      <c r="G20" s="232"/>
      <c r="H20" s="232"/>
      <c r="I20" s="232"/>
      <c r="J20" s="232"/>
      <c r="K20" s="140"/>
      <c r="L20" s="140"/>
      <c r="M20" s="140"/>
      <c r="N20" s="140"/>
      <c r="Q20" s="69"/>
      <c r="R20" s="69"/>
      <c r="S20" s="233" t="s">
        <v>97</v>
      </c>
      <c r="T20" s="234"/>
      <c r="U20" s="234"/>
      <c r="V20" s="234"/>
      <c r="W20" s="234"/>
      <c r="X20" s="235"/>
      <c r="Y20" s="69"/>
      <c r="Z20" s="229" t="s">
        <v>97</v>
      </c>
      <c r="AA20" s="230"/>
      <c r="AB20" s="230"/>
      <c r="AC20" s="230"/>
      <c r="AD20" s="230"/>
      <c r="AE20" s="230"/>
      <c r="AH20" s="70"/>
      <c r="AI20" s="87"/>
      <c r="AJ20" s="87"/>
      <c r="AK20" s="87"/>
      <c r="AL20" s="87"/>
      <c r="AM20" s="70"/>
      <c r="AN20" s="70"/>
      <c r="AQ20" s="60"/>
      <c r="AR20" s="60"/>
      <c r="AS20" s="60"/>
      <c r="AT20" s="192"/>
      <c r="AU20" s="73"/>
      <c r="AV20" s="73"/>
    </row>
    <row r="21" spans="1:47" s="61" customFormat="1" ht="21" customHeight="1" thickBot="1">
      <c r="A21" s="81"/>
      <c r="B21" s="81"/>
      <c r="S21" s="236">
        <f aca="true" t="shared" si="0" ref="S21:X21">IF(Z21="","",Z21)</f>
      </c>
      <c r="T21" s="237">
        <f t="shared" si="0"/>
      </c>
      <c r="U21" s="237">
        <f t="shared" si="0"/>
      </c>
      <c r="V21" s="237">
        <f t="shared" si="0"/>
      </c>
      <c r="W21" s="237">
        <f t="shared" si="0"/>
      </c>
      <c r="X21" s="238">
        <f t="shared" si="0"/>
      </c>
      <c r="Y21" s="140"/>
      <c r="Z21" s="239"/>
      <c r="AA21" s="239"/>
      <c r="AB21" s="239"/>
      <c r="AC21" s="239"/>
      <c r="AD21" s="239"/>
      <c r="AE21" s="239"/>
      <c r="AH21" s="47"/>
      <c r="AI21" s="47"/>
      <c r="AJ21" s="47"/>
      <c r="AK21" s="47"/>
      <c r="AL21" s="76"/>
      <c r="AM21" s="76"/>
      <c r="AN21" s="76"/>
      <c r="AP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9" t="s">
        <v>110</v>
      </c>
      <c r="T22" s="100"/>
      <c r="U22" s="100"/>
      <c r="V22" s="100"/>
      <c r="W22" s="100"/>
      <c r="X22" s="101"/>
      <c r="Z22" s="229" t="s">
        <v>110</v>
      </c>
      <c r="AA22" s="229"/>
      <c r="AB22" s="229"/>
      <c r="AC22" s="229"/>
      <c r="AD22" s="229"/>
      <c r="AE22" s="229"/>
      <c r="AH22" s="102"/>
      <c r="AI22" s="102"/>
      <c r="AJ22" s="102"/>
      <c r="AK22" s="102"/>
      <c r="AL22" s="102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93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240">
        <f aca="true" t="shared" si="1" ref="S23:X28">IF(Z23="","",Z23)</f>
      </c>
      <c r="T23" s="241">
        <f t="shared" si="1"/>
      </c>
      <c r="U23" s="241">
        <f t="shared" si="1"/>
      </c>
      <c r="V23" s="241">
        <f t="shared" si="1"/>
      </c>
      <c r="W23" s="241">
        <f t="shared" si="1"/>
      </c>
      <c r="X23" s="242">
        <f t="shared" si="1"/>
      </c>
      <c r="Z23" s="243"/>
      <c r="AA23" s="243"/>
      <c r="AB23" s="243"/>
      <c r="AC23" s="243"/>
      <c r="AD23" s="243"/>
      <c r="AE23" s="243"/>
      <c r="AH23" s="47"/>
      <c r="AI23" s="47"/>
      <c r="AJ23" s="47"/>
      <c r="AK23" s="47"/>
      <c r="AL23" s="76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85</v>
      </c>
      <c r="C24" s="125">
        <v>1</v>
      </c>
      <c r="D24" s="201" t="str">
        <f ca="1">OFFSET(D24,-15,0)</f>
        <v>BOSSARD Sylvain</v>
      </c>
      <c r="E24" s="51" t="str">
        <f ca="1">OFFSET(E24,-15,0)</f>
        <v>M</v>
      </c>
      <c r="F24" s="51">
        <v>97</v>
      </c>
      <c r="G24" s="127">
        <v>0</v>
      </c>
      <c r="H24" s="127">
        <v>0</v>
      </c>
      <c r="I24" s="127">
        <v>10</v>
      </c>
      <c r="J24" s="127" t="str">
        <f>IF(L24&lt;&gt;"","-","")</f>
        <v>-</v>
      </c>
      <c r="K24" s="200" t="str">
        <f>IF(L24&lt;&gt;"","-","")</f>
        <v>-</v>
      </c>
      <c r="L24" s="129" t="s">
        <v>121</v>
      </c>
      <c r="M24" s="130">
        <f>SUM(G24:K24)</f>
        <v>10</v>
      </c>
      <c r="N24" s="131"/>
      <c r="O24" s="132"/>
      <c r="P24" s="138">
        <f ca="1">SUM(OFFSET(P24,0,-10),OFFSET(P24,0,-3))</f>
        <v>107</v>
      </c>
      <c r="Q24" s="115"/>
      <c r="R24" s="73"/>
      <c r="S24" s="244">
        <f t="shared" si="1"/>
      </c>
      <c r="T24" s="245">
        <f t="shared" si="1"/>
      </c>
      <c r="U24" s="245">
        <f t="shared" si="1"/>
      </c>
      <c r="V24" s="245">
        <f t="shared" si="1"/>
      </c>
      <c r="W24" s="245">
        <f t="shared" si="1"/>
      </c>
      <c r="X24" s="246">
        <f t="shared" si="1"/>
      </c>
      <c r="Z24" s="247"/>
      <c r="AA24" s="247"/>
      <c r="AB24" s="247"/>
      <c r="AC24" s="247"/>
      <c r="AD24" s="247"/>
      <c r="AE24" s="247"/>
      <c r="AH24" s="60"/>
      <c r="AI24" s="60"/>
      <c r="AJ24" s="60"/>
      <c r="AK24" s="60"/>
      <c r="AL24" s="76"/>
      <c r="AM24" s="76"/>
      <c r="AN24" s="76"/>
      <c r="AO24" s="81"/>
      <c r="AQ24" s="61">
        <f>COUNT(G24:K24)</f>
        <v>3</v>
      </c>
    </row>
    <row r="25" spans="1:43" s="61" customFormat="1" ht="21" customHeight="1">
      <c r="A25" s="123" t="str">
        <f aca="true" ca="1" t="shared" si="2" ref="A25:B28">OFFSET(A25,-15,0)</f>
        <v>PDL</v>
      </c>
      <c r="B25" s="124">
        <f ca="1" t="shared" si="2"/>
        <v>49</v>
      </c>
      <c r="C25" s="125">
        <v>2</v>
      </c>
      <c r="D25" s="199" t="str">
        <f aca="true" ca="1" t="shared" si="3" ref="D25:E28">OFFSET(D25,-15,0)</f>
        <v>MARTIN Clement</v>
      </c>
      <c r="E25" s="51" t="str">
        <f ca="1" t="shared" si="3"/>
        <v>M</v>
      </c>
      <c r="F25" s="51">
        <v>20</v>
      </c>
      <c r="G25" s="127">
        <v>10</v>
      </c>
      <c r="H25" s="127">
        <v>10</v>
      </c>
      <c r="I25" s="127">
        <v>7</v>
      </c>
      <c r="J25" s="127">
        <f>IF(L25&lt;&gt;"","-","")</f>
      </c>
      <c r="K25" s="200">
        <f>IF(L25&lt;&gt;"","-","")</f>
      </c>
      <c r="L25" s="129"/>
      <c r="M25" s="130">
        <f>SUM(G25:K25)</f>
        <v>27</v>
      </c>
      <c r="N25" s="131"/>
      <c r="O25" s="132"/>
      <c r="P25" s="133">
        <f ca="1">SUM(OFFSET(P25,0,-10),OFFSET(P25,0,-3))</f>
        <v>47</v>
      </c>
      <c r="Q25" s="115"/>
      <c r="R25" s="73"/>
      <c r="S25" s="244">
        <f t="shared" si="1"/>
      </c>
      <c r="T25" s="245">
        <f t="shared" si="1"/>
      </c>
      <c r="U25" s="245">
        <f t="shared" si="1"/>
      </c>
      <c r="V25" s="245">
        <f t="shared" si="1"/>
      </c>
      <c r="W25" s="245">
        <f t="shared" si="1"/>
      </c>
      <c r="X25" s="246">
        <f t="shared" si="1"/>
      </c>
      <c r="Z25" s="247"/>
      <c r="AA25" s="247"/>
      <c r="AB25" s="247"/>
      <c r="AC25" s="247"/>
      <c r="AD25" s="247"/>
      <c r="AE25" s="247"/>
      <c r="AH25" s="60"/>
      <c r="AI25" s="60"/>
      <c r="AJ25" s="60"/>
      <c r="AK25" s="60"/>
      <c r="AL25" s="76"/>
      <c r="AM25" s="76"/>
      <c r="AN25" s="76"/>
      <c r="AO25" s="81"/>
      <c r="AQ25" s="61">
        <f>COUNT(G25:K25)</f>
        <v>3</v>
      </c>
    </row>
    <row r="26" spans="1:50" s="61" customFormat="1" ht="21" customHeight="1">
      <c r="A26" s="123" t="str">
        <f ca="1" t="shared" si="2"/>
        <v>PDL</v>
      </c>
      <c r="B26" s="124">
        <f ca="1" t="shared" si="2"/>
        <v>85</v>
      </c>
      <c r="C26" s="125">
        <v>3</v>
      </c>
      <c r="D26" s="199" t="str">
        <f ca="1" t="shared" si="3"/>
        <v>BERNARD Samuel</v>
      </c>
      <c r="E26" s="51" t="str">
        <f ca="1" t="shared" si="3"/>
        <v>M</v>
      </c>
      <c r="F26" s="51">
        <v>50</v>
      </c>
      <c r="G26" s="127">
        <v>0</v>
      </c>
      <c r="H26" s="127">
        <v>0</v>
      </c>
      <c r="I26" s="127">
        <v>0</v>
      </c>
      <c r="J26" s="127">
        <f>IF(L26&lt;&gt;"","-","")</f>
      </c>
      <c r="K26" s="200">
        <f>IF(L26&lt;&gt;"","-","")</f>
      </c>
      <c r="L26" s="129"/>
      <c r="M26" s="130">
        <f>SUM(G26:K26)</f>
        <v>0</v>
      </c>
      <c r="N26" s="131"/>
      <c r="O26" s="132"/>
      <c r="P26" s="133">
        <f ca="1">SUM(OFFSET(P26,0,-10),OFFSET(P26,0,-3))</f>
        <v>50</v>
      </c>
      <c r="Q26" s="115"/>
      <c r="R26" s="73"/>
      <c r="S26" s="244">
        <f t="shared" si="1"/>
      </c>
      <c r="T26" s="245">
        <f t="shared" si="1"/>
      </c>
      <c r="U26" s="245">
        <f t="shared" si="1"/>
      </c>
      <c r="V26" s="245">
        <f t="shared" si="1"/>
      </c>
      <c r="W26" s="245">
        <f t="shared" si="1"/>
      </c>
      <c r="X26" s="246">
        <f t="shared" si="1"/>
      </c>
      <c r="Z26" s="247"/>
      <c r="AA26" s="247"/>
      <c r="AB26" s="247"/>
      <c r="AC26" s="247"/>
      <c r="AD26" s="247"/>
      <c r="AE26" s="247"/>
      <c r="AH26" s="60"/>
      <c r="AI26" s="60"/>
      <c r="AJ26" s="60"/>
      <c r="AK26" s="60"/>
      <c r="AL26" s="76"/>
      <c r="AM26" s="76"/>
      <c r="AN26" s="76"/>
      <c r="AO26" s="81"/>
      <c r="AQ26" s="61">
        <f>COUNT(G26:K26)</f>
        <v>3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2"/>
        <v>PDL</v>
      </c>
      <c r="B27" s="124">
        <f ca="1" t="shared" si="2"/>
        <v>49</v>
      </c>
      <c r="C27" s="125">
        <v>4</v>
      </c>
      <c r="D27" s="201" t="str">
        <f ca="1" t="shared" si="3"/>
        <v>BRUNEAU Alexandre</v>
      </c>
      <c r="E27" s="51" t="str">
        <f ca="1" t="shared" si="3"/>
        <v>M</v>
      </c>
      <c r="F27" s="51">
        <v>90</v>
      </c>
      <c r="G27" s="127">
        <v>10</v>
      </c>
      <c r="H27" s="127" t="str">
        <f>IF(L27&lt;&gt;"","-","")</f>
        <v>-</v>
      </c>
      <c r="I27" s="127" t="str">
        <f>IF(L27&lt;&gt;"","-","")</f>
        <v>-</v>
      </c>
      <c r="J27" s="127" t="str">
        <f>IF(L27&lt;&gt;"","-","")</f>
        <v>-</v>
      </c>
      <c r="K27" s="200" t="str">
        <f>IF(L27&lt;&gt;"","-","")</f>
        <v>-</v>
      </c>
      <c r="L27" s="129" t="s">
        <v>121</v>
      </c>
      <c r="M27" s="130">
        <f>SUM(G27:K27)</f>
        <v>10</v>
      </c>
      <c r="N27" s="131"/>
      <c r="O27" s="132"/>
      <c r="P27" s="138">
        <f ca="1">SUM(OFFSET(P27,0,-10),OFFSET(P27,0,-3))</f>
        <v>100</v>
      </c>
      <c r="Q27" s="115"/>
      <c r="R27" s="73"/>
      <c r="S27" s="244">
        <f t="shared" si="1"/>
      </c>
      <c r="T27" s="245">
        <f t="shared" si="1"/>
      </c>
      <c r="U27" s="245">
        <f t="shared" si="1"/>
      </c>
      <c r="V27" s="245">
        <f t="shared" si="1"/>
      </c>
      <c r="W27" s="245">
        <f t="shared" si="1"/>
      </c>
      <c r="X27" s="246">
        <f t="shared" si="1"/>
      </c>
      <c r="Z27" s="247"/>
      <c r="AA27" s="247"/>
      <c r="AB27" s="247"/>
      <c r="AC27" s="247"/>
      <c r="AD27" s="247"/>
      <c r="AE27" s="247"/>
      <c r="AH27" s="60"/>
      <c r="AI27" s="60"/>
      <c r="AJ27" s="60"/>
      <c r="AK27" s="60"/>
      <c r="AL27" s="76"/>
      <c r="AM27" s="76"/>
      <c r="AN27" s="76"/>
      <c r="AO27" s="81"/>
      <c r="AQ27" s="61">
        <f>COUNT(G27:K27)</f>
        <v>1</v>
      </c>
      <c r="AR27" s="47"/>
      <c r="AT27" s="47"/>
      <c r="AU27" s="47"/>
      <c r="AV27" s="76"/>
      <c r="AW27" s="76"/>
      <c r="AX27" s="76"/>
    </row>
    <row r="28" spans="1:50" s="61" customFormat="1" ht="21" customHeight="1" thickBot="1">
      <c r="A28" s="143" t="str">
        <f ca="1" t="shared" si="2"/>
        <v>PDL</v>
      </c>
      <c r="B28" s="144">
        <f ca="1" t="shared" si="2"/>
        <v>72</v>
      </c>
      <c r="C28" s="145">
        <v>5</v>
      </c>
      <c r="D28" s="202" t="str">
        <f ca="1" t="shared" si="3"/>
        <v>RIGAULT Thomas</v>
      </c>
      <c r="E28" s="139" t="str">
        <f ca="1" t="shared" si="3"/>
        <v>M</v>
      </c>
      <c r="F28" s="139">
        <v>50</v>
      </c>
      <c r="G28" s="148">
        <v>0</v>
      </c>
      <c r="H28" s="148">
        <v>0</v>
      </c>
      <c r="I28" s="148">
        <v>0</v>
      </c>
      <c r="J28" s="148">
        <v>10</v>
      </c>
      <c r="K28" s="203">
        <v>0</v>
      </c>
      <c r="L28" s="150"/>
      <c r="M28" s="151">
        <f>SUM(G28:K28)</f>
        <v>10</v>
      </c>
      <c r="N28" s="152"/>
      <c r="O28" s="132"/>
      <c r="P28" s="133">
        <f ca="1">SUM(OFFSET(P28,0,-10),OFFSET(P28,0,-3))</f>
        <v>60</v>
      </c>
      <c r="Q28" s="115"/>
      <c r="R28" s="73"/>
      <c r="S28" s="249">
        <f t="shared" si="1"/>
      </c>
      <c r="T28" s="250">
        <f t="shared" si="1"/>
      </c>
      <c r="U28" s="250">
        <f t="shared" si="1"/>
      </c>
      <c r="V28" s="250">
        <f t="shared" si="1"/>
      </c>
      <c r="W28" s="250">
        <f t="shared" si="1"/>
      </c>
      <c r="X28" s="251">
        <f t="shared" si="1"/>
      </c>
      <c r="Z28" s="247"/>
      <c r="AA28" s="247"/>
      <c r="AB28" s="247"/>
      <c r="AC28" s="247"/>
      <c r="AD28" s="247"/>
      <c r="AE28" s="247"/>
      <c r="AH28" s="60"/>
      <c r="AI28" s="60"/>
      <c r="AJ28" s="60"/>
      <c r="AK28" s="60"/>
      <c r="AL28" s="76"/>
      <c r="AM28" s="76"/>
      <c r="AN28" s="76"/>
      <c r="AO28" s="81"/>
      <c r="AQ28" s="61">
        <f>COUNT(G28:K28)</f>
        <v>5</v>
      </c>
      <c r="AR28" s="60"/>
      <c r="AT28" s="47"/>
      <c r="AU28" s="47"/>
      <c r="AV28" s="76"/>
      <c r="AW28" s="76"/>
      <c r="AX28" s="76"/>
    </row>
    <row r="29" spans="1:50" s="61" customFormat="1" ht="14.25" customHeight="1">
      <c r="A29" s="81"/>
      <c r="B29" s="81"/>
      <c r="C29" s="177" t="s">
        <v>123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57" t="s">
        <v>124</v>
      </c>
      <c r="N29" s="157"/>
      <c r="O29" s="157"/>
      <c r="P29" s="157"/>
      <c r="Q29" s="157"/>
      <c r="R29" s="73"/>
      <c r="S29" s="60"/>
      <c r="T29" s="60"/>
      <c r="U29" s="60"/>
      <c r="V29" s="60"/>
      <c r="W29" s="60"/>
      <c r="X29" s="60"/>
      <c r="AH29" s="60"/>
      <c r="AI29" s="60"/>
      <c r="AJ29" s="60"/>
      <c r="AK29" s="60"/>
      <c r="AL29" s="76"/>
      <c r="AM29" s="76"/>
      <c r="AN29" s="76"/>
      <c r="AO29" s="81"/>
      <c r="AR29" s="47"/>
      <c r="AT29" s="47"/>
      <c r="AU29" s="47"/>
      <c r="AV29" s="76"/>
      <c r="AW29" s="76"/>
      <c r="AX29" s="76"/>
    </row>
    <row r="30" spans="1:50" s="61" customFormat="1" ht="21" customHeight="1">
      <c r="A30" s="81"/>
      <c r="B30" s="81"/>
      <c r="C30" s="208"/>
      <c r="R30" s="73"/>
      <c r="AH30" s="60"/>
      <c r="AI30" s="60"/>
      <c r="AJ30" s="60"/>
      <c r="AK30" s="60"/>
      <c r="AL30" s="76"/>
      <c r="AM30" s="76"/>
      <c r="AN30" s="76"/>
      <c r="AO30" s="81"/>
      <c r="AR30" s="47"/>
      <c r="AT30" s="47"/>
      <c r="AU30" s="47"/>
      <c r="AV30" s="76"/>
      <c r="AW30" s="76"/>
      <c r="AX30" s="76"/>
    </row>
    <row r="31" spans="1:50" s="61" customFormat="1" ht="21" customHeight="1">
      <c r="A31" s="81"/>
      <c r="B31" s="81"/>
      <c r="C31" s="208"/>
      <c r="R31" s="206"/>
      <c r="S31" s="60"/>
      <c r="T31" s="60"/>
      <c r="U31" s="60"/>
      <c r="V31" s="60"/>
      <c r="W31" s="60"/>
      <c r="X31" s="60"/>
      <c r="Y31" s="76"/>
      <c r="Z31" s="60"/>
      <c r="AA31" s="60"/>
      <c r="AB31" s="60"/>
      <c r="AC31" s="60"/>
      <c r="AD31" s="60"/>
      <c r="AE31" s="60"/>
      <c r="AH31" s="60"/>
      <c r="AI31" s="60"/>
      <c r="AJ31" s="60"/>
      <c r="AK31" s="60"/>
      <c r="AL31" s="76"/>
      <c r="AM31" s="76"/>
      <c r="AN31" s="76"/>
      <c r="AO31" s="81"/>
      <c r="AR31" s="47"/>
      <c r="AT31" s="47"/>
      <c r="AU31" s="47"/>
      <c r="AV31" s="76"/>
      <c r="AW31" s="76"/>
      <c r="AX31" s="76"/>
    </row>
    <row r="32" spans="1:50" s="61" customFormat="1" ht="21" customHeight="1">
      <c r="A32" s="81"/>
      <c r="B32" s="81"/>
      <c r="C32" s="208"/>
      <c r="R32" s="141"/>
      <c r="S32" s="141"/>
      <c r="T32" s="141"/>
      <c r="U32" s="141"/>
      <c r="V32" s="141"/>
      <c r="W32" s="141"/>
      <c r="X32" s="141"/>
      <c r="Y32" s="141"/>
      <c r="Z32" s="76"/>
      <c r="AA32" s="204"/>
      <c r="AB32" s="204"/>
      <c r="AC32" s="205"/>
      <c r="AD32" s="206"/>
      <c r="AE32" s="206"/>
      <c r="AF32" s="76"/>
      <c r="AG32" s="76"/>
      <c r="AH32" s="76"/>
      <c r="AI32" s="76"/>
      <c r="AN32" s="142"/>
      <c r="AO32" s="142"/>
      <c r="AP32" s="142"/>
      <c r="AR32" s="76"/>
      <c r="AS32" s="76"/>
      <c r="AT32" s="207"/>
      <c r="AU32" s="47"/>
      <c r="AV32" s="47"/>
      <c r="AW32" s="47"/>
      <c r="AX32" s="47"/>
    </row>
    <row r="33" spans="1:50" s="61" customFormat="1" ht="21" customHeight="1">
      <c r="A33" s="81"/>
      <c r="B33" s="81"/>
      <c r="C33" s="208"/>
      <c r="D33" s="81"/>
      <c r="E33" s="81"/>
      <c r="F33" s="81"/>
      <c r="G33" s="81"/>
      <c r="H33" s="81"/>
      <c r="I33" s="81"/>
      <c r="J33" s="81"/>
      <c r="K33" s="8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76"/>
      <c r="AA33" s="204"/>
      <c r="AB33" s="204"/>
      <c r="AC33" s="205"/>
      <c r="AD33" s="206"/>
      <c r="AE33" s="206"/>
      <c r="AF33" s="76"/>
      <c r="AG33" s="76"/>
      <c r="AH33" s="76"/>
      <c r="AI33" s="76"/>
      <c r="AN33" s="142"/>
      <c r="AO33" s="142"/>
      <c r="AP33" s="142"/>
      <c r="AR33" s="76"/>
      <c r="AS33" s="76"/>
      <c r="AT33" s="207"/>
      <c r="AU33" s="47"/>
      <c r="AV33" s="60"/>
      <c r="AW33" s="47"/>
      <c r="AX33" s="47"/>
    </row>
    <row r="34" spans="1:50" s="61" customFormat="1" ht="21" customHeight="1" hidden="1">
      <c r="A34" s="66"/>
      <c r="B34" s="66"/>
      <c r="C34" s="66"/>
      <c r="D34" s="209"/>
      <c r="E34" s="209"/>
      <c r="F34" s="209"/>
      <c r="G34" s="209"/>
      <c r="H34" s="209"/>
      <c r="I34" s="209"/>
      <c r="J34" s="209"/>
      <c r="K34" s="209"/>
      <c r="M34" s="254"/>
      <c r="N34" s="254"/>
      <c r="O34" s="254"/>
      <c r="P34" s="254"/>
      <c r="Q34" s="254"/>
      <c r="R34" s="254"/>
      <c r="S34" s="254"/>
      <c r="T34" s="254"/>
      <c r="U34" s="254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  <c r="AR34" s="76"/>
      <c r="AS34" s="76"/>
      <c r="AT34" s="207"/>
      <c r="AU34" s="60"/>
      <c r="AV34" s="60"/>
      <c r="AW34" s="47"/>
      <c r="AX34" s="47"/>
    </row>
    <row r="35" spans="1:46" s="61" customFormat="1" ht="14.25" customHeight="1" hidden="1">
      <c r="A35" s="66"/>
      <c r="B35" s="66"/>
      <c r="C35" s="93">
        <f>COUNT(L35:U35,Z42:AE42)</f>
        <v>6</v>
      </c>
      <c r="D35" s="93"/>
      <c r="G35" s="210" t="s">
        <v>125</v>
      </c>
      <c r="H35" s="211"/>
      <c r="I35" s="211"/>
      <c r="J35" s="211"/>
      <c r="K35" s="212"/>
      <c r="L35" s="213">
        <v>1</v>
      </c>
      <c r="M35" s="213">
        <v>2</v>
      </c>
      <c r="N35" s="213"/>
      <c r="O35" s="213">
        <v>3</v>
      </c>
      <c r="P35" s="213">
        <v>4</v>
      </c>
      <c r="Q35" s="213"/>
      <c r="R35" s="213">
        <v>5</v>
      </c>
      <c r="S35" s="162">
        <v>6</v>
      </c>
      <c r="T35" s="162"/>
      <c r="U35" s="213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163"/>
      <c r="AL35" s="70"/>
      <c r="AM35" s="70"/>
      <c r="AN35" s="70"/>
      <c r="AO35" s="70"/>
      <c r="AT35" s="187"/>
    </row>
    <row r="36" spans="1:46" s="61" customFormat="1" ht="14.25" customHeight="1" hidden="1">
      <c r="A36" s="66"/>
      <c r="B36" s="66"/>
      <c r="G36" s="215" t="s">
        <v>126</v>
      </c>
      <c r="H36" s="216"/>
      <c r="I36" s="216"/>
      <c r="J36" s="216"/>
      <c r="K36" s="217"/>
      <c r="L36" s="213">
        <v>1</v>
      </c>
      <c r="M36" s="213">
        <v>1</v>
      </c>
      <c r="N36" s="213"/>
      <c r="O36" s="213">
        <v>2</v>
      </c>
      <c r="P36" s="213">
        <v>2</v>
      </c>
      <c r="Q36" s="213"/>
      <c r="R36" s="213">
        <v>3</v>
      </c>
      <c r="S36" s="162">
        <v>3</v>
      </c>
      <c r="T36" s="162"/>
      <c r="U36" s="213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163"/>
      <c r="AL36" s="70"/>
      <c r="AM36" s="70"/>
      <c r="AN36" s="70"/>
      <c r="AO36" s="70"/>
      <c r="AT36" s="187"/>
    </row>
    <row r="37" spans="1:46" s="61" customFormat="1" ht="14.25" customHeight="1" hidden="1">
      <c r="A37" s="66"/>
      <c r="B37" s="66"/>
      <c r="C37" s="93"/>
      <c r="G37" s="215" t="s">
        <v>127</v>
      </c>
      <c r="H37" s="216"/>
      <c r="I37" s="216"/>
      <c r="J37" s="216"/>
      <c r="K37" s="217"/>
      <c r="L37" s="213">
        <v>1</v>
      </c>
      <c r="M37" s="213">
        <v>1</v>
      </c>
      <c r="N37" s="213"/>
      <c r="O37" s="213">
        <v>2</v>
      </c>
      <c r="P37" s="213">
        <v>1</v>
      </c>
      <c r="Q37" s="213"/>
      <c r="R37" s="213">
        <v>3</v>
      </c>
      <c r="S37" s="162">
        <v>2</v>
      </c>
      <c r="T37" s="162"/>
      <c r="U37" s="213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163"/>
      <c r="AL37" s="70"/>
      <c r="AM37" s="70"/>
      <c r="AN37" s="70"/>
      <c r="AO37" s="70"/>
      <c r="AT37" s="187"/>
    </row>
    <row r="38" spans="1:46" s="61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0"/>
      <c r="R38" s="170"/>
      <c r="S38" s="170"/>
      <c r="T38" s="170"/>
      <c r="U38" s="170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0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3">
        <v>10</v>
      </c>
      <c r="M39" s="173">
        <v>0</v>
      </c>
      <c r="N39" s="173"/>
      <c r="O39" s="173">
        <v>0</v>
      </c>
      <c r="P39" s="173">
        <v>10</v>
      </c>
      <c r="Q39" s="173"/>
      <c r="R39" s="173">
        <v>7</v>
      </c>
      <c r="S39" s="173">
        <v>10</v>
      </c>
      <c r="T39" s="173"/>
      <c r="U39" s="17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1" ht="15" hidden="1">
      <c r="L40" s="173">
        <v>0</v>
      </c>
      <c r="M40" s="173">
        <v>10</v>
      </c>
      <c r="N40" s="173"/>
      <c r="O40" s="173">
        <v>0</v>
      </c>
      <c r="P40" s="173">
        <v>0</v>
      </c>
      <c r="Q40" s="173"/>
      <c r="R40" s="173">
        <v>0</v>
      </c>
      <c r="S40" s="173">
        <v>0</v>
      </c>
      <c r="T40" s="173"/>
      <c r="U40" s="173"/>
    </row>
    <row r="41" ht="5.25" customHeight="1" hidden="1"/>
    <row r="42" spans="4:31" ht="14.25" customHeight="1" hidden="1">
      <c r="D42" s="61"/>
      <c r="Y42" s="3"/>
      <c r="Z42" s="218"/>
      <c r="AA42" s="218"/>
      <c r="AB42" s="218"/>
      <c r="AC42" s="218"/>
      <c r="AD42" s="218"/>
      <c r="AE42" s="218"/>
    </row>
    <row r="43" spans="4:31" ht="15" hidden="1">
      <c r="D43" s="61"/>
      <c r="Z43" s="173"/>
      <c r="AA43" s="173"/>
      <c r="AB43" s="173"/>
      <c r="AC43" s="173"/>
      <c r="AD43" s="173"/>
      <c r="AE43" s="173"/>
    </row>
    <row r="44" spans="26:31" ht="15" hidden="1">
      <c r="Z44" s="173"/>
      <c r="AA44" s="173"/>
      <c r="AB44" s="173"/>
      <c r="AC44" s="173"/>
      <c r="AD44" s="173"/>
      <c r="AE44" s="173"/>
    </row>
    <row r="45" ht="4.5" customHeight="1" hidden="1"/>
    <row r="46" spans="26:31" ht="15" hidden="1">
      <c r="Z46" s="173"/>
      <c r="AA46" s="173"/>
      <c r="AB46" s="173"/>
      <c r="AC46" s="173"/>
      <c r="AD46" s="173"/>
      <c r="AE46" s="173"/>
    </row>
    <row r="47" spans="26:31" ht="15" hidden="1">
      <c r="Z47" s="173"/>
      <c r="AA47" s="173"/>
      <c r="AB47" s="173"/>
      <c r="AC47" s="173"/>
      <c r="AD47" s="173"/>
      <c r="AE47" s="173"/>
    </row>
  </sheetData>
  <sheetProtection selectLockedCells="1"/>
  <mergeCells count="40">
    <mergeCell ref="G37:K37"/>
    <mergeCell ref="M28:N28"/>
    <mergeCell ref="P28:Q28"/>
    <mergeCell ref="C29:L29"/>
    <mergeCell ref="M29:Q29"/>
    <mergeCell ref="G35:K35"/>
    <mergeCell ref="G36:K36"/>
    <mergeCell ref="M25:N25"/>
    <mergeCell ref="P25:Q25"/>
    <mergeCell ref="M26:N26"/>
    <mergeCell ref="P26:Q26"/>
    <mergeCell ref="M27:N27"/>
    <mergeCell ref="P27:Q27"/>
    <mergeCell ref="S19:X19"/>
    <mergeCell ref="S20:X20"/>
    <mergeCell ref="S22:X22"/>
    <mergeCell ref="M23:N23"/>
    <mergeCell ref="P23:Q23"/>
    <mergeCell ref="M24:N24"/>
    <mergeCell ref="P24:Q24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4" activePane="bottomLeft" state="frozen"/>
      <selection pane="topLeft" activeCell="G9" sqref="G9:K9"/>
      <selection pane="bottomLeft" activeCell="K25" sqref="K25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338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5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37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43" t="s">
        <v>32</v>
      </c>
      <c r="AB8" s="43" t="s">
        <v>33</v>
      </c>
      <c r="AC8" s="45" t="s">
        <v>34</v>
      </c>
      <c r="AD8" s="43" t="s">
        <v>35</v>
      </c>
      <c r="AE8" s="43" t="s">
        <v>36</v>
      </c>
      <c r="AF8" s="45" t="s">
        <v>37</v>
      </c>
      <c r="AG8" s="43" t="s">
        <v>38</v>
      </c>
      <c r="AH8" s="43" t="s">
        <v>39</v>
      </c>
      <c r="AI8" s="43" t="s">
        <v>40</v>
      </c>
      <c r="AJ8" s="4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51</v>
      </c>
      <c r="B9" s="51">
        <v>35</v>
      </c>
      <c r="C9" s="52">
        <f ca="1">OFFSET(C9,15,0)</f>
        <v>1</v>
      </c>
      <c r="D9" s="65" t="s">
        <v>339</v>
      </c>
      <c r="E9" s="51" t="s">
        <v>45</v>
      </c>
      <c r="F9" s="51">
        <v>44</v>
      </c>
      <c r="G9" s="54" t="s">
        <v>340</v>
      </c>
      <c r="H9" s="55"/>
      <c r="I9" s="55"/>
      <c r="J9" s="55"/>
      <c r="K9" s="56"/>
      <c r="L9" s="57" t="s">
        <v>47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 t="s">
        <v>47</v>
      </c>
      <c r="AB9" s="58"/>
      <c r="AC9" s="58"/>
      <c r="AD9" s="58"/>
      <c r="AE9" s="57" t="s">
        <v>47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63</v>
      </c>
      <c r="B10" s="51">
        <v>28</v>
      </c>
      <c r="C10" s="52">
        <f aca="true" ca="1" t="shared" si="0" ref="C10:C18">OFFSET(C10,15,0)</f>
        <v>2</v>
      </c>
      <c r="D10" s="65" t="s">
        <v>341</v>
      </c>
      <c r="E10" s="51" t="s">
        <v>45</v>
      </c>
      <c r="F10" s="51">
        <v>45</v>
      </c>
      <c r="G10" s="54" t="s">
        <v>342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47</v>
      </c>
      <c r="T10" s="58"/>
      <c r="U10" s="58"/>
      <c r="V10" s="58"/>
      <c r="W10" s="57" t="s">
        <v>47</v>
      </c>
      <c r="X10" s="58"/>
      <c r="Y10" s="58"/>
      <c r="Z10" s="58"/>
      <c r="AA10" s="58"/>
      <c r="AB10" s="58"/>
      <c r="AC10" s="57"/>
      <c r="AD10" s="58"/>
      <c r="AE10" s="58"/>
      <c r="AF10" s="57"/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149</v>
      </c>
      <c r="B11" s="51">
        <v>79</v>
      </c>
      <c r="C11" s="52">
        <f ca="1" t="shared" si="0"/>
        <v>3</v>
      </c>
      <c r="D11" s="65" t="s">
        <v>343</v>
      </c>
      <c r="E11" s="51" t="s">
        <v>45</v>
      </c>
      <c r="F11" s="51">
        <v>45</v>
      </c>
      <c r="G11" s="54" t="s">
        <v>344</v>
      </c>
      <c r="H11" s="55"/>
      <c r="I11" s="55"/>
      <c r="J11" s="55"/>
      <c r="K11" s="56"/>
      <c r="L11" s="57" t="s">
        <v>47</v>
      </c>
      <c r="M11" s="58"/>
      <c r="N11" s="58"/>
      <c r="O11" s="58"/>
      <c r="P11" s="58"/>
      <c r="Q11" s="58"/>
      <c r="R11" s="58"/>
      <c r="S11" s="58"/>
      <c r="T11" s="57" t="s">
        <v>54</v>
      </c>
      <c r="U11" s="58"/>
      <c r="V11" s="58"/>
      <c r="W11" s="58"/>
      <c r="X11" s="58"/>
      <c r="Y11" s="57" t="s">
        <v>57</v>
      </c>
      <c r="Z11" s="58"/>
      <c r="AA11" s="58"/>
      <c r="AB11" s="58"/>
      <c r="AC11" s="58"/>
      <c r="AD11" s="57" t="s">
        <v>82</v>
      </c>
      <c r="AE11" s="58"/>
      <c r="AF11" s="58"/>
      <c r="AG11" s="58"/>
      <c r="AH11" s="57" t="s">
        <v>47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53</v>
      </c>
      <c r="C12" s="52">
        <f ca="1" t="shared" si="0"/>
        <v>4</v>
      </c>
      <c r="D12" s="65" t="s">
        <v>345</v>
      </c>
      <c r="E12" s="51" t="s">
        <v>45</v>
      </c>
      <c r="F12" s="51">
        <v>46</v>
      </c>
      <c r="G12" s="54" t="s">
        <v>346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47</v>
      </c>
      <c r="S12" s="58"/>
      <c r="T12" s="58"/>
      <c r="U12" s="58"/>
      <c r="V12" s="57" t="s">
        <v>132</v>
      </c>
      <c r="W12" s="58"/>
      <c r="X12" s="58"/>
      <c r="Y12" s="58"/>
      <c r="Z12" s="57" t="s">
        <v>66</v>
      </c>
      <c r="AA12" s="58"/>
      <c r="AB12" s="58"/>
      <c r="AC12" s="58"/>
      <c r="AD12" s="58"/>
      <c r="AE12" s="58"/>
      <c r="AF12" s="58"/>
      <c r="AG12" s="58"/>
      <c r="AH12" s="58"/>
      <c r="AI12" s="57" t="s">
        <v>47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44</v>
      </c>
      <c r="C13" s="52">
        <f ca="1" t="shared" si="0"/>
        <v>5</v>
      </c>
      <c r="D13" s="53" t="s">
        <v>347</v>
      </c>
      <c r="E13" s="51" t="s">
        <v>45</v>
      </c>
      <c r="F13" s="51">
        <v>46</v>
      </c>
      <c r="G13" s="54" t="s">
        <v>348</v>
      </c>
      <c r="H13" s="55"/>
      <c r="I13" s="55"/>
      <c r="J13" s="55"/>
      <c r="K13" s="56"/>
      <c r="L13" s="58"/>
      <c r="M13" s="58"/>
      <c r="N13" s="58"/>
      <c r="O13" s="57" t="s">
        <v>47</v>
      </c>
      <c r="P13" s="58"/>
      <c r="Q13" s="58"/>
      <c r="R13" s="58"/>
      <c r="S13" s="58"/>
      <c r="T13" s="57" t="s">
        <v>47</v>
      </c>
      <c r="U13" s="58"/>
      <c r="V13" s="58"/>
      <c r="W13" s="58"/>
      <c r="X13" s="58"/>
      <c r="Y13" s="58"/>
      <c r="Z13" s="58"/>
      <c r="AA13" s="57" t="s">
        <v>132</v>
      </c>
      <c r="AB13" s="58"/>
      <c r="AC13" s="58"/>
      <c r="AD13" s="58"/>
      <c r="AE13" s="58"/>
      <c r="AF13" s="57"/>
      <c r="AG13" s="58"/>
      <c r="AH13" s="58"/>
      <c r="AI13" s="58"/>
      <c r="AJ13" s="57" t="s">
        <v>132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63</v>
      </c>
      <c r="B14" s="51">
        <v>37</v>
      </c>
      <c r="C14" s="52">
        <f ca="1" t="shared" si="0"/>
        <v>6</v>
      </c>
      <c r="D14" s="65" t="s">
        <v>349</v>
      </c>
      <c r="E14" s="51" t="s">
        <v>45</v>
      </c>
      <c r="F14" s="51">
        <v>46</v>
      </c>
      <c r="G14" s="54" t="s">
        <v>350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54</v>
      </c>
      <c r="R14" s="58"/>
      <c r="S14" s="58"/>
      <c r="T14" s="58"/>
      <c r="U14" s="57" t="s">
        <v>47</v>
      </c>
      <c r="V14" s="58"/>
      <c r="W14" s="57" t="s">
        <v>58</v>
      </c>
      <c r="X14" s="58"/>
      <c r="Y14" s="58"/>
      <c r="Z14" s="58"/>
      <c r="AA14" s="58"/>
      <c r="AB14" s="58"/>
      <c r="AC14" s="58"/>
      <c r="AD14" s="57" t="s">
        <v>57</v>
      </c>
      <c r="AE14" s="58"/>
      <c r="AF14" s="58"/>
      <c r="AG14" s="57" t="s">
        <v>177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63</v>
      </c>
      <c r="B15" s="51">
        <v>37</v>
      </c>
      <c r="C15" s="52">
        <f ca="1" t="shared" si="0"/>
        <v>7</v>
      </c>
      <c r="D15" s="65" t="s">
        <v>351</v>
      </c>
      <c r="E15" s="51" t="s">
        <v>45</v>
      </c>
      <c r="F15" s="51">
        <v>46</v>
      </c>
      <c r="G15" s="54" t="s">
        <v>350</v>
      </c>
      <c r="H15" s="55"/>
      <c r="I15" s="55"/>
      <c r="J15" s="55"/>
      <c r="K15" s="56"/>
      <c r="L15" s="58"/>
      <c r="M15" s="58"/>
      <c r="N15" s="58"/>
      <c r="O15" s="58"/>
      <c r="P15" s="57" t="s">
        <v>54</v>
      </c>
      <c r="Q15" s="58"/>
      <c r="R15" s="58"/>
      <c r="S15" s="57" t="s">
        <v>57</v>
      </c>
      <c r="T15" s="58"/>
      <c r="U15" s="58"/>
      <c r="V15" s="58"/>
      <c r="W15" s="58"/>
      <c r="X15" s="58"/>
      <c r="Y15" s="57" t="s">
        <v>54</v>
      </c>
      <c r="Z15" s="58"/>
      <c r="AA15" s="58"/>
      <c r="AB15" s="57" t="s">
        <v>54</v>
      </c>
      <c r="AC15" s="58"/>
      <c r="AD15" s="58"/>
      <c r="AE15" s="57" t="s">
        <v>54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72</v>
      </c>
      <c r="C16" s="52">
        <f ca="1" t="shared" si="0"/>
        <v>8</v>
      </c>
      <c r="D16" s="53" t="s">
        <v>352</v>
      </c>
      <c r="E16" s="51" t="s">
        <v>45</v>
      </c>
      <c r="F16" s="51">
        <v>49</v>
      </c>
      <c r="G16" s="54" t="s">
        <v>353</v>
      </c>
      <c r="H16" s="55"/>
      <c r="I16" s="55"/>
      <c r="J16" s="55"/>
      <c r="K16" s="56"/>
      <c r="L16" s="58"/>
      <c r="M16" s="57" t="s">
        <v>47</v>
      </c>
      <c r="N16" s="58"/>
      <c r="O16" s="58"/>
      <c r="P16" s="58"/>
      <c r="Q16" s="58"/>
      <c r="R16" s="57" t="s">
        <v>47</v>
      </c>
      <c r="S16" s="58"/>
      <c r="T16" s="58"/>
      <c r="U16" s="58"/>
      <c r="V16" s="58"/>
      <c r="W16" s="58"/>
      <c r="X16" s="57" t="s">
        <v>57</v>
      </c>
      <c r="Y16" s="58"/>
      <c r="Z16" s="58"/>
      <c r="AA16" s="58"/>
      <c r="AB16" s="58"/>
      <c r="AC16" s="57"/>
      <c r="AD16" s="58"/>
      <c r="AE16" s="58"/>
      <c r="AF16" s="58"/>
      <c r="AG16" s="58"/>
      <c r="AH16" s="57" t="s">
        <v>47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49</v>
      </c>
      <c r="C17" s="52">
        <f ca="1" t="shared" si="0"/>
        <v>9</v>
      </c>
      <c r="D17" s="65" t="s">
        <v>354</v>
      </c>
      <c r="E17" s="51" t="s">
        <v>45</v>
      </c>
      <c r="F17" s="51">
        <v>50</v>
      </c>
      <c r="G17" s="54" t="s">
        <v>240</v>
      </c>
      <c r="H17" s="55"/>
      <c r="I17" s="55"/>
      <c r="J17" s="55"/>
      <c r="K17" s="56"/>
      <c r="L17" s="58"/>
      <c r="M17" s="58"/>
      <c r="N17" s="58"/>
      <c r="O17" s="57" t="s">
        <v>59</v>
      </c>
      <c r="P17" s="58"/>
      <c r="Q17" s="58"/>
      <c r="R17" s="58"/>
      <c r="S17" s="58"/>
      <c r="T17" s="58"/>
      <c r="U17" s="57" t="s">
        <v>140</v>
      </c>
      <c r="V17" s="58"/>
      <c r="W17" s="58"/>
      <c r="X17" s="57" t="s">
        <v>47</v>
      </c>
      <c r="Y17" s="58"/>
      <c r="Z17" s="58"/>
      <c r="AA17" s="58"/>
      <c r="AB17" s="57" t="s">
        <v>47</v>
      </c>
      <c r="AC17" s="58"/>
      <c r="AD17" s="58"/>
      <c r="AE17" s="58"/>
      <c r="AF17" s="58"/>
      <c r="AG17" s="58"/>
      <c r="AH17" s="58"/>
      <c r="AI17" s="57" t="s">
        <v>54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85</v>
      </c>
      <c r="C18" s="52">
        <f ca="1" t="shared" si="0"/>
        <v>10</v>
      </c>
      <c r="D18" s="65" t="s">
        <v>355</v>
      </c>
      <c r="E18" s="67" t="s">
        <v>45</v>
      </c>
      <c r="F18" s="67">
        <v>51</v>
      </c>
      <c r="G18" s="54" t="s">
        <v>157</v>
      </c>
      <c r="H18" s="55"/>
      <c r="I18" s="55"/>
      <c r="J18" s="55"/>
      <c r="K18" s="56"/>
      <c r="L18" s="58"/>
      <c r="M18" s="57" t="s">
        <v>47</v>
      </c>
      <c r="N18" s="58"/>
      <c r="O18" s="58"/>
      <c r="P18" s="57" t="s">
        <v>47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57</v>
      </c>
      <c r="AA18" s="58"/>
      <c r="AB18" s="58"/>
      <c r="AC18" s="58"/>
      <c r="AD18" s="58"/>
      <c r="AE18" s="58"/>
      <c r="AF18" s="58"/>
      <c r="AG18" s="57" t="s">
        <v>47</v>
      </c>
      <c r="AH18" s="58"/>
      <c r="AI18" s="58"/>
      <c r="AJ18" s="57" t="s">
        <v>47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4" t="s">
        <v>87</v>
      </c>
      <c r="H20" s="45" t="s">
        <v>88</v>
      </c>
      <c r="I20" s="44" t="s">
        <v>89</v>
      </c>
      <c r="J20" s="44" t="s">
        <v>90</v>
      </c>
      <c r="K20" s="44" t="s">
        <v>91</v>
      </c>
      <c r="L20" s="45" t="s">
        <v>92</v>
      </c>
      <c r="M20" s="44" t="s">
        <v>93</v>
      </c>
      <c r="N20" s="44" t="s">
        <v>94</v>
      </c>
      <c r="O20" s="45" t="s">
        <v>95</v>
      </c>
      <c r="P20" s="45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4" t="s">
        <v>99</v>
      </c>
      <c r="I21" s="44" t="s">
        <v>100</v>
      </c>
      <c r="J21" s="44" t="s">
        <v>101</v>
      </c>
      <c r="K21" s="44" t="s">
        <v>102</v>
      </c>
      <c r="L21" s="83" t="s">
        <v>103</v>
      </c>
      <c r="M21" s="44" t="s">
        <v>104</v>
      </c>
      <c r="N21" s="45" t="s">
        <v>105</v>
      </c>
      <c r="O21" s="45" t="s">
        <v>106</v>
      </c>
      <c r="P21" s="44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76" t="s">
        <v>103</v>
      </c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BRE</v>
      </c>
      <c r="B24" s="124">
        <f ca="1">OFFSET(B24,-15,0)</f>
        <v>35</v>
      </c>
      <c r="C24" s="125">
        <v>1</v>
      </c>
      <c r="D24" s="65" t="str">
        <f ca="1">OFFSET(D24,-15,0)</f>
        <v>BERNARD Aymeric</v>
      </c>
      <c r="E24" s="126" t="str">
        <f ca="1">OFFSET(E24,-15,0)</f>
        <v>M</v>
      </c>
      <c r="F24" s="51">
        <v>17</v>
      </c>
      <c r="G24" s="127">
        <v>0</v>
      </c>
      <c r="H24" s="127">
        <v>0</v>
      </c>
      <c r="I24" s="127">
        <v>0</v>
      </c>
      <c r="J24" s="127">
        <v>0</v>
      </c>
      <c r="K24" s="128">
        <v>0</v>
      </c>
      <c r="L24" s="129" t="s">
        <v>154</v>
      </c>
      <c r="M24" s="130">
        <f>SUM(G24:K24)</f>
        <v>0</v>
      </c>
      <c r="N24" s="131"/>
      <c r="O24" s="132"/>
      <c r="P24" s="133">
        <f aca="true" ca="1" t="shared" si="1" ref="P24:P33">SUM(OFFSET(P24,0,-10),OFFSET(P24,0,-3))</f>
        <v>17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TBO</v>
      </c>
      <c r="B25" s="124">
        <f ca="1" t="shared" si="3"/>
        <v>28</v>
      </c>
      <c r="C25" s="125">
        <v>2</v>
      </c>
      <c r="D25" s="65" t="str">
        <f aca="true" ca="1" t="shared" si="4" ref="D25:E33">OFFSET(D25,-15,0)</f>
        <v>ROGER Antonin</v>
      </c>
      <c r="E25" s="126" t="str">
        <f ca="1" t="shared" si="4"/>
        <v>M</v>
      </c>
      <c r="F25" s="51">
        <v>54</v>
      </c>
      <c r="G25" s="127">
        <v>0</v>
      </c>
      <c r="H25" s="127">
        <v>0</v>
      </c>
      <c r="I25" s="127">
        <v>0</v>
      </c>
      <c r="J25" s="127" t="str">
        <f>IF(L25&lt;&gt;"","-","")</f>
        <v>-</v>
      </c>
      <c r="K25" s="128" t="str">
        <f>IF(L25&lt;&gt;"","-","")</f>
        <v>-</v>
      </c>
      <c r="L25" s="129" t="s">
        <v>122</v>
      </c>
      <c r="M25" s="130">
        <f aca="true" t="shared" si="5" ref="M25:M33">SUM(G25:K25)</f>
        <v>0</v>
      </c>
      <c r="N25" s="131"/>
      <c r="O25" s="132"/>
      <c r="P25" s="133">
        <f ca="1" t="shared" si="1"/>
        <v>54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3</v>
      </c>
    </row>
    <row r="26" spans="1:50" s="61" customFormat="1" ht="21" customHeight="1">
      <c r="A26" s="123" t="str">
        <f ca="1" t="shared" si="3"/>
        <v>PC</v>
      </c>
      <c r="B26" s="124">
        <f ca="1" t="shared" si="3"/>
        <v>79</v>
      </c>
      <c r="C26" s="125">
        <v>3</v>
      </c>
      <c r="D26" s="65" t="str">
        <f ca="1" t="shared" si="4"/>
        <v>TETARD Damien</v>
      </c>
      <c r="E26" s="126" t="str">
        <f ca="1" t="shared" si="4"/>
        <v>M</v>
      </c>
      <c r="F26" s="51">
        <v>57</v>
      </c>
      <c r="G26" s="127">
        <v>0</v>
      </c>
      <c r="H26" s="127">
        <v>10</v>
      </c>
      <c r="I26" s="127">
        <v>0</v>
      </c>
      <c r="J26" s="127">
        <v>0</v>
      </c>
      <c r="K26" s="128">
        <v>0</v>
      </c>
      <c r="L26" s="129" t="s">
        <v>154</v>
      </c>
      <c r="M26" s="130">
        <f t="shared" si="5"/>
        <v>10</v>
      </c>
      <c r="N26" s="131"/>
      <c r="O26" s="132"/>
      <c r="P26" s="133">
        <f ca="1" t="shared" si="1"/>
        <v>67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53</v>
      </c>
      <c r="C27" s="125">
        <v>4</v>
      </c>
      <c r="D27" s="65" t="str">
        <f ca="1" t="shared" si="4"/>
        <v>BEDOUET Ronan</v>
      </c>
      <c r="E27" s="126" t="str">
        <f ca="1" t="shared" si="4"/>
        <v>M</v>
      </c>
      <c r="F27" s="51">
        <v>27</v>
      </c>
      <c r="G27" s="127">
        <v>0</v>
      </c>
      <c r="H27" s="127">
        <v>0</v>
      </c>
      <c r="I27" s="127">
        <v>10</v>
      </c>
      <c r="J27" s="127">
        <v>0</v>
      </c>
      <c r="K27" s="128">
        <v>0</v>
      </c>
      <c r="L27" s="129" t="s">
        <v>154</v>
      </c>
      <c r="M27" s="130">
        <f t="shared" si="5"/>
        <v>10</v>
      </c>
      <c r="N27" s="131"/>
      <c r="O27" s="132"/>
      <c r="P27" s="133">
        <f ca="1" t="shared" si="1"/>
        <v>37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44</v>
      </c>
      <c r="C28" s="125">
        <v>5</v>
      </c>
      <c r="D28" s="258" t="str">
        <f ca="1">OFFSET(D28,-15,0)</f>
        <v>DREAN Flavien</v>
      </c>
      <c r="E28" s="126" t="str">
        <f ca="1" t="shared" si="4"/>
        <v>M</v>
      </c>
      <c r="F28" s="51">
        <v>40</v>
      </c>
      <c r="G28" s="127">
        <v>0</v>
      </c>
      <c r="H28" s="127">
        <v>0</v>
      </c>
      <c r="I28" s="127">
        <v>10</v>
      </c>
      <c r="J28" s="127">
        <v>10</v>
      </c>
      <c r="K28" s="128">
        <v>0</v>
      </c>
      <c r="L28" s="129" t="s">
        <v>154</v>
      </c>
      <c r="M28" s="130">
        <f t="shared" si="5"/>
        <v>20</v>
      </c>
      <c r="N28" s="131"/>
      <c r="O28" s="132"/>
      <c r="P28" s="133">
        <f ca="1" t="shared" si="1"/>
        <v>60</v>
      </c>
      <c r="Q28" s="134"/>
      <c r="R28" s="73"/>
      <c r="S28" s="135" t="s">
        <v>47</v>
      </c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TBO</v>
      </c>
      <c r="B29" s="124">
        <f ca="1" t="shared" si="3"/>
        <v>37</v>
      </c>
      <c r="C29" s="125">
        <v>6</v>
      </c>
      <c r="D29" s="258" t="str">
        <f ca="1" t="shared" si="4"/>
        <v>SAVOT Hugo</v>
      </c>
      <c r="E29" s="126" t="str">
        <f ca="1" t="shared" si="4"/>
        <v>M</v>
      </c>
      <c r="F29" s="51">
        <v>7</v>
      </c>
      <c r="G29" s="127">
        <v>10</v>
      </c>
      <c r="H29" s="127">
        <v>0</v>
      </c>
      <c r="I29" s="127">
        <v>10</v>
      </c>
      <c r="J29" s="127">
        <v>7</v>
      </c>
      <c r="K29" s="128">
        <v>10</v>
      </c>
      <c r="L29" s="129" t="s">
        <v>154</v>
      </c>
      <c r="M29" s="130">
        <f t="shared" si="5"/>
        <v>37</v>
      </c>
      <c r="N29" s="131"/>
      <c r="O29" s="132"/>
      <c r="P29" s="133">
        <f ca="1" t="shared" si="1"/>
        <v>44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TBO</v>
      </c>
      <c r="B30" s="124">
        <f ca="1" t="shared" si="3"/>
        <v>37</v>
      </c>
      <c r="C30" s="125">
        <v>7</v>
      </c>
      <c r="D30" s="258" t="str">
        <f ca="1" t="shared" si="4"/>
        <v>SAVOT Paul</v>
      </c>
      <c r="E30" s="126" t="str">
        <f ca="1" t="shared" si="4"/>
        <v>M</v>
      </c>
      <c r="F30" s="51">
        <v>0</v>
      </c>
      <c r="G30" s="127">
        <v>10</v>
      </c>
      <c r="H30" s="127">
        <v>7</v>
      </c>
      <c r="I30" s="127">
        <v>10</v>
      </c>
      <c r="J30" s="127">
        <v>10</v>
      </c>
      <c r="K30" s="128">
        <v>10</v>
      </c>
      <c r="L30" s="129" t="s">
        <v>154</v>
      </c>
      <c r="M30" s="130">
        <f t="shared" si="5"/>
        <v>47</v>
      </c>
      <c r="N30" s="131"/>
      <c r="O30" s="132"/>
      <c r="P30" s="133">
        <f ca="1" t="shared" si="1"/>
        <v>47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72</v>
      </c>
      <c r="C31" s="125">
        <v>8</v>
      </c>
      <c r="D31" s="258" t="str">
        <f ca="1" t="shared" si="4"/>
        <v>BEAUDET Matteo</v>
      </c>
      <c r="E31" s="126" t="str">
        <f ca="1" t="shared" si="4"/>
        <v>M</v>
      </c>
      <c r="F31" s="51">
        <v>87</v>
      </c>
      <c r="G31" s="127">
        <v>0</v>
      </c>
      <c r="H31" s="127">
        <v>0</v>
      </c>
      <c r="I31" s="127">
        <v>7</v>
      </c>
      <c r="J31" s="127">
        <v>0</v>
      </c>
      <c r="K31" s="128">
        <v>10</v>
      </c>
      <c r="L31" s="129" t="s">
        <v>121</v>
      </c>
      <c r="M31" s="130">
        <f t="shared" si="5"/>
        <v>17</v>
      </c>
      <c r="N31" s="131"/>
      <c r="O31" s="132"/>
      <c r="P31" s="259">
        <f ca="1" t="shared" si="1"/>
        <v>104</v>
      </c>
      <c r="Q31" s="260"/>
      <c r="R31" s="73"/>
      <c r="S31" s="135" t="s">
        <v>54</v>
      </c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49</v>
      </c>
      <c r="C32" s="125">
        <v>9</v>
      </c>
      <c r="D32" s="65" t="str">
        <f ca="1" t="shared" si="4"/>
        <v>GIRARD Dany</v>
      </c>
      <c r="E32" s="126" t="str">
        <f ca="1" t="shared" si="4"/>
        <v>M</v>
      </c>
      <c r="F32" s="51">
        <v>0</v>
      </c>
      <c r="G32" s="127">
        <v>10</v>
      </c>
      <c r="H32" s="127">
        <v>7</v>
      </c>
      <c r="I32" s="127">
        <v>0</v>
      </c>
      <c r="J32" s="127">
        <v>0</v>
      </c>
      <c r="K32" s="128">
        <v>10</v>
      </c>
      <c r="L32" s="129" t="s">
        <v>154</v>
      </c>
      <c r="M32" s="130">
        <f t="shared" si="5"/>
        <v>27</v>
      </c>
      <c r="N32" s="131"/>
      <c r="O32" s="132"/>
      <c r="P32" s="114">
        <f ca="1" t="shared" si="1"/>
        <v>27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85</v>
      </c>
      <c r="C33" s="145">
        <v>10</v>
      </c>
      <c r="D33" s="178" t="str">
        <f ca="1" t="shared" si="4"/>
        <v>PITON Leo</v>
      </c>
      <c r="E33" s="147" t="str">
        <f ca="1" t="shared" si="4"/>
        <v>M</v>
      </c>
      <c r="F33" s="139">
        <v>30</v>
      </c>
      <c r="G33" s="148">
        <v>0</v>
      </c>
      <c r="H33" s="148">
        <v>0</v>
      </c>
      <c r="I33" s="148">
        <v>7</v>
      </c>
      <c r="J33" s="148">
        <v>0</v>
      </c>
      <c r="K33" s="149">
        <v>0</v>
      </c>
      <c r="L33" s="150" t="s">
        <v>154</v>
      </c>
      <c r="M33" s="151">
        <f t="shared" si="5"/>
        <v>7</v>
      </c>
      <c r="N33" s="152"/>
      <c r="O33" s="132"/>
      <c r="P33" s="114">
        <f ca="1" t="shared" si="1"/>
        <v>37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23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>
        <v>14</v>
      </c>
      <c r="Z35" s="162">
        <v>15</v>
      </c>
      <c r="AA35" s="162">
        <v>16</v>
      </c>
      <c r="AB35" s="162">
        <v>17</v>
      </c>
      <c r="AC35" s="162"/>
      <c r="AD35" s="162">
        <v>19</v>
      </c>
      <c r="AE35" s="162">
        <v>18</v>
      </c>
      <c r="AF35" s="162"/>
      <c r="AG35" s="162">
        <v>20</v>
      </c>
      <c r="AH35" s="162">
        <v>21</v>
      </c>
      <c r="AI35" s="162">
        <v>22</v>
      </c>
      <c r="AJ35" s="162">
        <v>23</v>
      </c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3</v>
      </c>
      <c r="Z36" s="162">
        <v>4</v>
      </c>
      <c r="AA36" s="162">
        <v>4</v>
      </c>
      <c r="AB36" s="162">
        <v>4</v>
      </c>
      <c r="AC36" s="162"/>
      <c r="AD36" s="162">
        <v>4</v>
      </c>
      <c r="AE36" s="162">
        <v>5</v>
      </c>
      <c r="AF36" s="162"/>
      <c r="AG36" s="162">
        <v>5</v>
      </c>
      <c r="AH36" s="162">
        <v>5</v>
      </c>
      <c r="AI36" s="162">
        <v>5</v>
      </c>
      <c r="AJ36" s="162">
        <v>4</v>
      </c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>
        <v>3</v>
      </c>
      <c r="W37" s="162">
        <v>3</v>
      </c>
      <c r="X37" s="162">
        <v>3</v>
      </c>
      <c r="Y37" s="162">
        <v>3</v>
      </c>
      <c r="Z37" s="162">
        <v>3</v>
      </c>
      <c r="AA37" s="162">
        <v>3</v>
      </c>
      <c r="AB37" s="162">
        <v>4</v>
      </c>
      <c r="AC37" s="162"/>
      <c r="AD37" s="162">
        <v>4</v>
      </c>
      <c r="AE37" s="162">
        <v>5</v>
      </c>
      <c r="AF37" s="162"/>
      <c r="AG37" s="162">
        <v>4</v>
      </c>
      <c r="AH37" s="162">
        <v>4</v>
      </c>
      <c r="AI37" s="162">
        <v>5</v>
      </c>
      <c r="AJ37" s="162">
        <v>5</v>
      </c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0</v>
      </c>
      <c r="N39" s="171">
        <v>0</v>
      </c>
      <c r="O39" s="171">
        <v>0</v>
      </c>
      <c r="P39" s="171">
        <v>10</v>
      </c>
      <c r="Q39" s="171">
        <v>0</v>
      </c>
      <c r="R39" s="171">
        <v>0</v>
      </c>
      <c r="S39" s="171">
        <v>0</v>
      </c>
      <c r="T39" s="171">
        <v>10</v>
      </c>
      <c r="U39" s="171">
        <v>0</v>
      </c>
      <c r="V39" s="171">
        <v>0</v>
      </c>
      <c r="W39" s="171">
        <v>0</v>
      </c>
      <c r="X39" s="171">
        <v>7</v>
      </c>
      <c r="Y39" s="171">
        <v>0</v>
      </c>
      <c r="Z39" s="171">
        <v>0</v>
      </c>
      <c r="AA39" s="171">
        <v>0</v>
      </c>
      <c r="AB39" s="171">
        <v>10</v>
      </c>
      <c r="AC39" s="171"/>
      <c r="AD39" s="171">
        <v>0</v>
      </c>
      <c r="AE39" s="171">
        <v>0</v>
      </c>
      <c r="AF39" s="172"/>
      <c r="AG39" s="172">
        <v>10</v>
      </c>
      <c r="AH39" s="172">
        <v>0</v>
      </c>
      <c r="AI39" s="172">
        <v>0</v>
      </c>
      <c r="AJ39" s="172">
        <v>10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10</v>
      </c>
      <c r="R40" s="171">
        <v>0</v>
      </c>
      <c r="S40" s="171">
        <v>7</v>
      </c>
      <c r="T40" s="171">
        <v>0</v>
      </c>
      <c r="U40" s="171">
        <v>7</v>
      </c>
      <c r="V40" s="171">
        <v>10</v>
      </c>
      <c r="W40" s="171">
        <v>10</v>
      </c>
      <c r="X40" s="171">
        <v>0</v>
      </c>
      <c r="Y40" s="171">
        <v>10</v>
      </c>
      <c r="Z40" s="171">
        <v>7</v>
      </c>
      <c r="AA40" s="171">
        <v>10</v>
      </c>
      <c r="AB40" s="171">
        <v>0</v>
      </c>
      <c r="AC40" s="171"/>
      <c r="AD40" s="171">
        <v>7</v>
      </c>
      <c r="AE40" s="171">
        <v>10</v>
      </c>
      <c r="AF40" s="171"/>
      <c r="AG40" s="171">
        <v>0</v>
      </c>
      <c r="AH40" s="171">
        <v>0</v>
      </c>
      <c r="AI40" s="171">
        <v>10</v>
      </c>
      <c r="AJ40" s="173">
        <v>0</v>
      </c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18" sqref="G18:K18"/>
      <selection pane="bottomLeft" activeCell="I20" sqref="I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356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5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38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5" t="s">
        <v>27</v>
      </c>
      <c r="W8" s="43" t="s">
        <v>28</v>
      </c>
      <c r="X8" s="43" t="s">
        <v>29</v>
      </c>
      <c r="Y8" s="43" t="s">
        <v>30</v>
      </c>
      <c r="Z8" s="45" t="s">
        <v>31</v>
      </c>
      <c r="AA8" s="45" t="s">
        <v>32</v>
      </c>
      <c r="AB8" s="43" t="s">
        <v>33</v>
      </c>
      <c r="AC8" s="43" t="s">
        <v>34</v>
      </c>
      <c r="AD8" s="43" t="s">
        <v>35</v>
      </c>
      <c r="AE8" s="43" t="s">
        <v>36</v>
      </c>
      <c r="AF8" s="45" t="s">
        <v>37</v>
      </c>
      <c r="AG8" s="43" t="s">
        <v>38</v>
      </c>
      <c r="AH8" s="43" t="s">
        <v>39</v>
      </c>
      <c r="AI8" s="45" t="s">
        <v>40</v>
      </c>
      <c r="AJ8" s="45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85</v>
      </c>
      <c r="C9" s="52">
        <f ca="1">OFFSET(C9,15,0)</f>
        <v>1</v>
      </c>
      <c r="D9" s="53" t="s">
        <v>357</v>
      </c>
      <c r="E9" s="51" t="s">
        <v>45</v>
      </c>
      <c r="F9" s="51">
        <v>52</v>
      </c>
      <c r="G9" s="54" t="s">
        <v>157</v>
      </c>
      <c r="H9" s="55"/>
      <c r="I9" s="55"/>
      <c r="J9" s="55"/>
      <c r="K9" s="56"/>
      <c r="L9" s="57" t="s">
        <v>59</v>
      </c>
      <c r="M9" s="58"/>
      <c r="N9" s="58"/>
      <c r="O9" s="58"/>
      <c r="P9" s="58"/>
      <c r="Q9" s="57" t="s">
        <v>57</v>
      </c>
      <c r="R9" s="58"/>
      <c r="S9" s="58"/>
      <c r="T9" s="58"/>
      <c r="U9" s="58"/>
      <c r="V9" s="57"/>
      <c r="W9" s="58"/>
      <c r="X9" s="58"/>
      <c r="Y9" s="58"/>
      <c r="Z9" s="58"/>
      <c r="AA9" s="57"/>
      <c r="AB9" s="58"/>
      <c r="AC9" s="58"/>
      <c r="AD9" s="58"/>
      <c r="AE9" s="57" t="s">
        <v>132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72</v>
      </c>
      <c r="C10" s="52">
        <f aca="true" ca="1" t="shared" si="0" ref="C10:C18">OFFSET(C10,15,0)</f>
        <v>2</v>
      </c>
      <c r="D10" s="53" t="s">
        <v>358</v>
      </c>
      <c r="E10" s="51" t="s">
        <v>45</v>
      </c>
      <c r="F10" s="51">
        <v>52</v>
      </c>
      <c r="G10" s="54" t="s">
        <v>359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54</v>
      </c>
      <c r="T10" s="58"/>
      <c r="U10" s="58"/>
      <c r="V10" s="58"/>
      <c r="W10" s="57" t="s">
        <v>66</v>
      </c>
      <c r="X10" s="58"/>
      <c r="Y10" s="58"/>
      <c r="Z10" s="58"/>
      <c r="AA10" s="58"/>
      <c r="AB10" s="58"/>
      <c r="AC10" s="57" t="s">
        <v>47</v>
      </c>
      <c r="AD10" s="58"/>
      <c r="AE10" s="58"/>
      <c r="AF10" s="57"/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360</v>
      </c>
      <c r="B11" s="51">
        <v>78</v>
      </c>
      <c r="C11" s="52">
        <f ca="1" t="shared" si="0"/>
        <v>3</v>
      </c>
      <c r="D11" s="65" t="s">
        <v>361</v>
      </c>
      <c r="E11" s="51" t="s">
        <v>45</v>
      </c>
      <c r="F11" s="51">
        <v>53</v>
      </c>
      <c r="G11" s="54" t="s">
        <v>362</v>
      </c>
      <c r="H11" s="55"/>
      <c r="I11" s="55"/>
      <c r="J11" s="55"/>
      <c r="K11" s="56"/>
      <c r="L11" s="57" t="s">
        <v>47</v>
      </c>
      <c r="M11" s="58"/>
      <c r="N11" s="58"/>
      <c r="O11" s="58"/>
      <c r="P11" s="58"/>
      <c r="Q11" s="58"/>
      <c r="R11" s="58"/>
      <c r="S11" s="58"/>
      <c r="T11" s="57" t="s">
        <v>47</v>
      </c>
      <c r="U11" s="58"/>
      <c r="V11" s="58"/>
      <c r="W11" s="58"/>
      <c r="X11" s="58"/>
      <c r="Y11" s="57" t="s">
        <v>47</v>
      </c>
      <c r="Z11" s="58"/>
      <c r="AA11" s="58"/>
      <c r="AB11" s="58"/>
      <c r="AC11" s="58"/>
      <c r="AD11" s="57" t="s">
        <v>363</v>
      </c>
      <c r="AE11" s="58"/>
      <c r="AF11" s="58"/>
      <c r="AG11" s="58"/>
      <c r="AH11" s="57" t="s">
        <v>364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44</v>
      </c>
      <c r="C12" s="52">
        <f ca="1" t="shared" si="0"/>
        <v>4</v>
      </c>
      <c r="D12" s="65" t="s">
        <v>365</v>
      </c>
      <c r="E12" s="51" t="s">
        <v>45</v>
      </c>
      <c r="F12" s="51">
        <v>53</v>
      </c>
      <c r="G12" s="54" t="s">
        <v>366</v>
      </c>
      <c r="H12" s="55"/>
      <c r="I12" s="55"/>
      <c r="J12" s="55"/>
      <c r="K12" s="56"/>
      <c r="L12" s="58"/>
      <c r="M12" s="58"/>
      <c r="N12" s="57" t="s">
        <v>54</v>
      </c>
      <c r="O12" s="58"/>
      <c r="P12" s="58"/>
      <c r="Q12" s="58"/>
      <c r="R12" s="57" t="s">
        <v>54</v>
      </c>
      <c r="S12" s="58"/>
      <c r="T12" s="58"/>
      <c r="U12" s="58"/>
      <c r="V12" s="57"/>
      <c r="W12" s="58"/>
      <c r="X12" s="58"/>
      <c r="Y12" s="58"/>
      <c r="Z12" s="57"/>
      <c r="AA12" s="58"/>
      <c r="AB12" s="58"/>
      <c r="AC12" s="58"/>
      <c r="AD12" s="58"/>
      <c r="AE12" s="58"/>
      <c r="AF12" s="58"/>
      <c r="AG12" s="58"/>
      <c r="AH12" s="58"/>
      <c r="AI12" s="57"/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44</v>
      </c>
      <c r="C13" s="52">
        <f ca="1">OFFSET(C13,15,0)</f>
        <v>5</v>
      </c>
      <c r="D13" s="65" t="s">
        <v>367</v>
      </c>
      <c r="E13" s="51" t="s">
        <v>45</v>
      </c>
      <c r="F13" s="51">
        <v>54</v>
      </c>
      <c r="G13" s="54" t="s">
        <v>366</v>
      </c>
      <c r="H13" s="55"/>
      <c r="I13" s="55"/>
      <c r="J13" s="55"/>
      <c r="K13" s="56"/>
      <c r="L13" s="58"/>
      <c r="M13" s="58"/>
      <c r="N13" s="58"/>
      <c r="O13" s="57" t="s">
        <v>47</v>
      </c>
      <c r="P13" s="58"/>
      <c r="Q13" s="58"/>
      <c r="R13" s="58"/>
      <c r="S13" s="58"/>
      <c r="T13" s="57" t="s">
        <v>177</v>
      </c>
      <c r="U13" s="58"/>
      <c r="V13" s="58"/>
      <c r="W13" s="58"/>
      <c r="X13" s="58"/>
      <c r="Y13" s="58"/>
      <c r="Z13" s="58"/>
      <c r="AA13" s="57"/>
      <c r="AB13" s="58"/>
      <c r="AC13" s="58"/>
      <c r="AD13" s="58"/>
      <c r="AE13" s="58"/>
      <c r="AF13" s="57"/>
      <c r="AG13" s="58"/>
      <c r="AH13" s="58"/>
      <c r="AI13" s="58"/>
      <c r="AJ13" s="57"/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72</v>
      </c>
      <c r="C14" s="52">
        <f ca="1" t="shared" si="0"/>
        <v>6</v>
      </c>
      <c r="D14" s="65" t="s">
        <v>368</v>
      </c>
      <c r="E14" s="51" t="s">
        <v>45</v>
      </c>
      <c r="F14" s="51">
        <v>53</v>
      </c>
      <c r="G14" s="54" t="s">
        <v>369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66</v>
      </c>
      <c r="R14" s="58"/>
      <c r="S14" s="58"/>
      <c r="T14" s="58"/>
      <c r="U14" s="57" t="s">
        <v>47</v>
      </c>
      <c r="V14" s="58"/>
      <c r="W14" s="57" t="s">
        <v>59</v>
      </c>
      <c r="X14" s="58"/>
      <c r="Y14" s="58"/>
      <c r="Z14" s="58"/>
      <c r="AA14" s="58"/>
      <c r="AB14" s="58"/>
      <c r="AC14" s="58"/>
      <c r="AD14" s="57" t="s">
        <v>133</v>
      </c>
      <c r="AE14" s="58"/>
      <c r="AF14" s="58"/>
      <c r="AG14" s="57" t="s">
        <v>47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49</v>
      </c>
      <c r="C15" s="52">
        <f ca="1" t="shared" si="0"/>
        <v>7</v>
      </c>
      <c r="D15" s="65" t="s">
        <v>370</v>
      </c>
      <c r="E15" s="51" t="s">
        <v>45</v>
      </c>
      <c r="F15" s="51">
        <v>53</v>
      </c>
      <c r="G15" s="54" t="s">
        <v>371</v>
      </c>
      <c r="H15" s="55"/>
      <c r="I15" s="55"/>
      <c r="J15" s="55"/>
      <c r="K15" s="56"/>
      <c r="L15" s="58"/>
      <c r="M15" s="58"/>
      <c r="N15" s="58"/>
      <c r="O15" s="58"/>
      <c r="P15" s="57" t="s">
        <v>47</v>
      </c>
      <c r="Q15" s="58"/>
      <c r="R15" s="58"/>
      <c r="S15" s="57" t="s">
        <v>66</v>
      </c>
      <c r="T15" s="58"/>
      <c r="U15" s="58"/>
      <c r="V15" s="58"/>
      <c r="W15" s="58"/>
      <c r="X15" s="58"/>
      <c r="Y15" s="57" t="s">
        <v>47</v>
      </c>
      <c r="Z15" s="58"/>
      <c r="AA15" s="58"/>
      <c r="AB15" s="57" t="s">
        <v>47</v>
      </c>
      <c r="AC15" s="58"/>
      <c r="AD15" s="58"/>
      <c r="AE15" s="57" t="s">
        <v>47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49</v>
      </c>
      <c r="C16" s="52">
        <f ca="1" t="shared" si="0"/>
        <v>8</v>
      </c>
      <c r="D16" s="65" t="s">
        <v>372</v>
      </c>
      <c r="E16" s="51" t="s">
        <v>45</v>
      </c>
      <c r="F16" s="51">
        <v>53</v>
      </c>
      <c r="G16" s="54" t="s">
        <v>306</v>
      </c>
      <c r="H16" s="55"/>
      <c r="I16" s="55"/>
      <c r="J16" s="55"/>
      <c r="K16" s="56"/>
      <c r="L16" s="58"/>
      <c r="M16" s="57" t="s">
        <v>47</v>
      </c>
      <c r="N16" s="58"/>
      <c r="O16" s="58"/>
      <c r="P16" s="58"/>
      <c r="Q16" s="58"/>
      <c r="R16" s="57" t="s">
        <v>47</v>
      </c>
      <c r="S16" s="58"/>
      <c r="T16" s="58"/>
      <c r="U16" s="58"/>
      <c r="V16" s="58"/>
      <c r="W16" s="58"/>
      <c r="X16" s="57" t="s">
        <v>47</v>
      </c>
      <c r="Y16" s="58"/>
      <c r="Z16" s="58"/>
      <c r="AA16" s="58"/>
      <c r="AB16" s="58"/>
      <c r="AC16" s="57" t="s">
        <v>49</v>
      </c>
      <c r="AD16" s="58"/>
      <c r="AE16" s="58"/>
      <c r="AF16" s="58"/>
      <c r="AG16" s="58"/>
      <c r="AH16" s="57" t="s">
        <v>47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85</v>
      </c>
      <c r="C17" s="52">
        <f ca="1" t="shared" si="0"/>
        <v>9</v>
      </c>
      <c r="D17" s="53" t="s">
        <v>373</v>
      </c>
      <c r="E17" s="51" t="s">
        <v>45</v>
      </c>
      <c r="F17" s="51">
        <v>53</v>
      </c>
      <c r="G17" s="54" t="s">
        <v>312</v>
      </c>
      <c r="H17" s="55"/>
      <c r="I17" s="55"/>
      <c r="J17" s="55"/>
      <c r="K17" s="56"/>
      <c r="L17" s="58"/>
      <c r="M17" s="58"/>
      <c r="N17" s="58"/>
      <c r="O17" s="57" t="s">
        <v>47</v>
      </c>
      <c r="P17" s="58"/>
      <c r="Q17" s="58"/>
      <c r="R17" s="58"/>
      <c r="S17" s="58"/>
      <c r="T17" s="58"/>
      <c r="U17" s="57" t="s">
        <v>54</v>
      </c>
      <c r="V17" s="58"/>
      <c r="W17" s="58"/>
      <c r="X17" s="57" t="s">
        <v>49</v>
      </c>
      <c r="Y17" s="58"/>
      <c r="Z17" s="58"/>
      <c r="AA17" s="58"/>
      <c r="AB17" s="57" t="s">
        <v>54</v>
      </c>
      <c r="AC17" s="58"/>
      <c r="AD17" s="58"/>
      <c r="AE17" s="58"/>
      <c r="AF17" s="58"/>
      <c r="AG17" s="58"/>
      <c r="AH17" s="58"/>
      <c r="AI17" s="57"/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53</v>
      </c>
      <c r="C18" s="52">
        <f ca="1" t="shared" si="0"/>
        <v>10</v>
      </c>
      <c r="D18" s="53" t="s">
        <v>374</v>
      </c>
      <c r="E18" s="67" t="s">
        <v>45</v>
      </c>
      <c r="F18" s="67">
        <v>54</v>
      </c>
      <c r="G18" s="54" t="s">
        <v>375</v>
      </c>
      <c r="H18" s="55"/>
      <c r="I18" s="55"/>
      <c r="J18" s="55"/>
      <c r="K18" s="56"/>
      <c r="L18" s="58"/>
      <c r="M18" s="57" t="s">
        <v>66</v>
      </c>
      <c r="N18" s="58"/>
      <c r="O18" s="58"/>
      <c r="P18" s="57" t="s">
        <v>57</v>
      </c>
      <c r="Q18" s="58"/>
      <c r="R18" s="58"/>
      <c r="S18" s="58"/>
      <c r="T18" s="58"/>
      <c r="U18" s="58"/>
      <c r="V18" s="58"/>
      <c r="W18" s="58"/>
      <c r="X18" s="58"/>
      <c r="Y18" s="58"/>
      <c r="Z18" s="57"/>
      <c r="AA18" s="58"/>
      <c r="AB18" s="58"/>
      <c r="AC18" s="58"/>
      <c r="AD18" s="58"/>
      <c r="AE18" s="58"/>
      <c r="AF18" s="58"/>
      <c r="AG18" s="57" t="s">
        <v>54</v>
      </c>
      <c r="AH18" s="58"/>
      <c r="AI18" s="58"/>
      <c r="AJ18" s="57"/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83" t="s">
        <v>87</v>
      </c>
      <c r="H20" s="45" t="s">
        <v>88</v>
      </c>
      <c r="I20" s="83" t="s">
        <v>89</v>
      </c>
      <c r="J20" s="83" t="s">
        <v>90</v>
      </c>
      <c r="K20" s="45" t="s">
        <v>91</v>
      </c>
      <c r="L20" s="44" t="s">
        <v>92</v>
      </c>
      <c r="M20" s="44" t="s">
        <v>93</v>
      </c>
      <c r="N20" s="44" t="s">
        <v>94</v>
      </c>
      <c r="O20" s="44" t="s">
        <v>95</v>
      </c>
      <c r="P20" s="44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83" t="s">
        <v>98</v>
      </c>
      <c r="H21" s="83" t="s">
        <v>99</v>
      </c>
      <c r="I21" s="44" t="s">
        <v>100</v>
      </c>
      <c r="J21" s="45" t="s">
        <v>101</v>
      </c>
      <c r="K21" s="45" t="s">
        <v>102</v>
      </c>
      <c r="L21" s="44" t="s">
        <v>103</v>
      </c>
      <c r="M21" s="44" t="s">
        <v>104</v>
      </c>
      <c r="N21" s="44" t="s">
        <v>105</v>
      </c>
      <c r="O21" s="44" t="s">
        <v>106</v>
      </c>
      <c r="P21" s="83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80" t="s">
        <v>90</v>
      </c>
      <c r="T23" s="261" t="s">
        <v>87</v>
      </c>
      <c r="U23" s="181" t="s">
        <v>107</v>
      </c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85</v>
      </c>
      <c r="C24" s="125">
        <v>1</v>
      </c>
      <c r="D24" s="53" t="str">
        <f ca="1">OFFSET(D24,-15,0)</f>
        <v>PEROU Elie</v>
      </c>
      <c r="E24" s="126" t="str">
        <f ca="1">OFFSET(E24,-15,0)</f>
        <v>M</v>
      </c>
      <c r="F24" s="51">
        <v>37</v>
      </c>
      <c r="G24" s="127">
        <v>10</v>
      </c>
      <c r="H24" s="127">
        <v>7</v>
      </c>
      <c r="I24" s="127">
        <v>10</v>
      </c>
      <c r="J24" s="127">
        <v>0</v>
      </c>
      <c r="K24" s="128">
        <v>10</v>
      </c>
      <c r="L24" s="129"/>
      <c r="M24" s="130">
        <f>SUM(G24:K24)</f>
        <v>37</v>
      </c>
      <c r="N24" s="131"/>
      <c r="O24" s="132"/>
      <c r="P24" s="133">
        <f aca="true" ca="1" t="shared" si="1" ref="P24:P33">SUM(OFFSET(P24,0,-10),OFFSET(P24,0,-3))</f>
        <v>74</v>
      </c>
      <c r="Q24" s="134"/>
      <c r="R24" s="73"/>
      <c r="S24" s="135" t="s">
        <v>47</v>
      </c>
      <c r="T24" s="136" t="s">
        <v>59</v>
      </c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72</v>
      </c>
      <c r="C25" s="125">
        <v>2</v>
      </c>
      <c r="D25" s="53" t="str">
        <f aca="true" ca="1" t="shared" si="4" ref="D25:E33">OFFSET(D25,-15,0)</f>
        <v>TRILLOT Antonin</v>
      </c>
      <c r="E25" s="126" t="str">
        <f ca="1" t="shared" si="4"/>
        <v>M</v>
      </c>
      <c r="F25" s="51">
        <v>80</v>
      </c>
      <c r="G25" s="127">
        <v>0</v>
      </c>
      <c r="H25" s="127">
        <v>10</v>
      </c>
      <c r="I25" s="127">
        <v>0</v>
      </c>
      <c r="J25" s="127">
        <v>0</v>
      </c>
      <c r="K25" s="128">
        <v>0</v>
      </c>
      <c r="L25" s="129"/>
      <c r="M25" s="130">
        <f aca="true" t="shared" si="5" ref="M25:M33">SUM(G25:K25)</f>
        <v>10</v>
      </c>
      <c r="N25" s="131"/>
      <c r="O25" s="132"/>
      <c r="P25" s="133">
        <f ca="1" t="shared" si="1"/>
        <v>90</v>
      </c>
      <c r="Q25" s="134"/>
      <c r="R25" s="73"/>
      <c r="S25" s="135"/>
      <c r="T25" s="136" t="s">
        <v>47</v>
      </c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IDF</v>
      </c>
      <c r="B26" s="124">
        <f ca="1" t="shared" si="3"/>
        <v>78</v>
      </c>
      <c r="C26" s="125">
        <v>3</v>
      </c>
      <c r="D26" s="65" t="str">
        <f ca="1" t="shared" si="4"/>
        <v>BOURASSEAU Evan</v>
      </c>
      <c r="E26" s="126" t="str">
        <f ca="1" t="shared" si="4"/>
        <v>M</v>
      </c>
      <c r="F26" s="51">
        <v>70</v>
      </c>
      <c r="G26" s="127">
        <v>0</v>
      </c>
      <c r="H26" s="127">
        <v>0</v>
      </c>
      <c r="I26" s="127">
        <v>0</v>
      </c>
      <c r="J26" s="127">
        <v>10</v>
      </c>
      <c r="K26" s="128">
        <v>7</v>
      </c>
      <c r="L26" s="129" t="s">
        <v>154</v>
      </c>
      <c r="M26" s="130">
        <f t="shared" si="5"/>
        <v>17</v>
      </c>
      <c r="N26" s="131"/>
      <c r="O26" s="132"/>
      <c r="P26" s="133">
        <f ca="1" t="shared" si="1"/>
        <v>87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44</v>
      </c>
      <c r="C27" s="125">
        <v>4</v>
      </c>
      <c r="D27" s="65" t="str">
        <f ca="1" t="shared" si="4"/>
        <v>CANOVA Billy</v>
      </c>
      <c r="E27" s="126" t="str">
        <f ca="1" t="shared" si="4"/>
        <v>M</v>
      </c>
      <c r="F27" s="51">
        <v>87</v>
      </c>
      <c r="G27" s="127">
        <v>10</v>
      </c>
      <c r="H27" s="127">
        <v>10</v>
      </c>
      <c r="I27" s="127" t="str">
        <f>IF(L27&lt;&gt;"","-","")</f>
        <v>-</v>
      </c>
      <c r="J27" s="127" t="str">
        <f>IF(L27&lt;&gt;"","-","")</f>
        <v>-</v>
      </c>
      <c r="K27" s="128" t="str">
        <f>IF(L27&lt;&gt;"","-","")</f>
        <v>-</v>
      </c>
      <c r="L27" s="129" t="s">
        <v>121</v>
      </c>
      <c r="M27" s="130">
        <f t="shared" si="5"/>
        <v>20</v>
      </c>
      <c r="N27" s="131"/>
      <c r="O27" s="132"/>
      <c r="P27" s="138">
        <f ca="1" t="shared" si="1"/>
        <v>107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2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44</v>
      </c>
      <c r="C28" s="125">
        <v>5</v>
      </c>
      <c r="D28" s="65" t="str">
        <f ca="1" t="shared" si="4"/>
        <v>CANOVA Micky</v>
      </c>
      <c r="E28" s="126" t="str">
        <f ca="1" t="shared" si="4"/>
        <v>M</v>
      </c>
      <c r="F28" s="51">
        <v>97</v>
      </c>
      <c r="G28" s="127">
        <v>0</v>
      </c>
      <c r="H28" s="127">
        <v>10</v>
      </c>
      <c r="I28" s="127" t="str">
        <f>IF(L28&lt;&gt;"","-","")</f>
        <v>-</v>
      </c>
      <c r="J28" s="127" t="str">
        <f>IF(L28&lt;&gt;"","-","")</f>
        <v>-</v>
      </c>
      <c r="K28" s="128" t="str">
        <f>IF(L28&lt;&gt;"","-","")</f>
        <v>-</v>
      </c>
      <c r="L28" s="129" t="s">
        <v>121</v>
      </c>
      <c r="M28" s="130">
        <f t="shared" si="5"/>
        <v>10</v>
      </c>
      <c r="N28" s="131"/>
      <c r="O28" s="132"/>
      <c r="P28" s="138">
        <f ca="1" t="shared" si="1"/>
        <v>107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2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72</v>
      </c>
      <c r="C29" s="125">
        <v>6</v>
      </c>
      <c r="D29" s="65" t="str">
        <f ca="1" t="shared" si="4"/>
        <v>GUIMIER Pierre</v>
      </c>
      <c r="E29" s="126" t="str">
        <f ca="1" t="shared" si="4"/>
        <v>M</v>
      </c>
      <c r="F29" s="51">
        <v>50</v>
      </c>
      <c r="G29" s="127">
        <v>0</v>
      </c>
      <c r="H29" s="127">
        <v>0</v>
      </c>
      <c r="I29" s="127">
        <v>10</v>
      </c>
      <c r="J29" s="127">
        <v>0</v>
      </c>
      <c r="K29" s="128">
        <v>0</v>
      </c>
      <c r="L29" s="129" t="s">
        <v>154</v>
      </c>
      <c r="M29" s="130">
        <f t="shared" si="5"/>
        <v>10</v>
      </c>
      <c r="N29" s="131"/>
      <c r="O29" s="132"/>
      <c r="P29" s="133">
        <f ca="1" t="shared" si="1"/>
        <v>60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49</v>
      </c>
      <c r="C30" s="125">
        <v>7</v>
      </c>
      <c r="D30" s="65" t="str">
        <f ca="1" t="shared" si="4"/>
        <v>JADEAU Aurelien</v>
      </c>
      <c r="E30" s="126" t="str">
        <f ca="1" t="shared" si="4"/>
        <v>M</v>
      </c>
      <c r="F30" s="51">
        <v>0</v>
      </c>
      <c r="G30" s="127">
        <v>0</v>
      </c>
      <c r="H30" s="127">
        <v>0</v>
      </c>
      <c r="I30" s="127">
        <v>0</v>
      </c>
      <c r="J30" s="127">
        <v>0</v>
      </c>
      <c r="K30" s="128">
        <v>0</v>
      </c>
      <c r="L30" s="129" t="s">
        <v>154</v>
      </c>
      <c r="M30" s="130">
        <f t="shared" si="5"/>
        <v>0</v>
      </c>
      <c r="N30" s="131"/>
      <c r="O30" s="132"/>
      <c r="P30" s="133">
        <f ca="1" t="shared" si="1"/>
        <v>0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49</v>
      </c>
      <c r="C31" s="125">
        <v>8</v>
      </c>
      <c r="D31" s="65" t="str">
        <f ca="1" t="shared" si="4"/>
        <v>LAMBERT Adrien</v>
      </c>
      <c r="E31" s="126" t="str">
        <f ca="1" t="shared" si="4"/>
        <v>M</v>
      </c>
      <c r="F31" s="51">
        <v>0</v>
      </c>
      <c r="G31" s="127">
        <v>0</v>
      </c>
      <c r="H31" s="127">
        <v>0</v>
      </c>
      <c r="I31" s="127">
        <v>0</v>
      </c>
      <c r="J31" s="127">
        <v>10</v>
      </c>
      <c r="K31" s="128">
        <v>0</v>
      </c>
      <c r="L31" s="129" t="s">
        <v>154</v>
      </c>
      <c r="M31" s="130">
        <f t="shared" si="5"/>
        <v>10</v>
      </c>
      <c r="N31" s="131"/>
      <c r="O31" s="132"/>
      <c r="P31" s="133">
        <f ca="1" t="shared" si="1"/>
        <v>10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85</v>
      </c>
      <c r="C32" s="125">
        <v>9</v>
      </c>
      <c r="D32" s="53" t="str">
        <f ca="1" t="shared" si="4"/>
        <v>PRAUD Elie</v>
      </c>
      <c r="E32" s="126" t="str">
        <f ca="1" t="shared" si="4"/>
        <v>M</v>
      </c>
      <c r="F32" s="51">
        <v>57</v>
      </c>
      <c r="G32" s="127">
        <v>0</v>
      </c>
      <c r="H32" s="127">
        <v>10</v>
      </c>
      <c r="I32" s="127">
        <v>10</v>
      </c>
      <c r="J32" s="127">
        <v>10</v>
      </c>
      <c r="K32" s="128">
        <v>10</v>
      </c>
      <c r="L32" s="129"/>
      <c r="M32" s="130">
        <f t="shared" si="5"/>
        <v>40</v>
      </c>
      <c r="N32" s="131"/>
      <c r="O32" s="132"/>
      <c r="P32" s="114">
        <f ca="1" t="shared" si="1"/>
        <v>97</v>
      </c>
      <c r="Q32" s="115"/>
      <c r="R32" s="141"/>
      <c r="S32" s="135"/>
      <c r="T32" s="136"/>
      <c r="U32" s="136" t="s">
        <v>54</v>
      </c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53</v>
      </c>
      <c r="C33" s="145">
        <v>10</v>
      </c>
      <c r="D33" s="146" t="str">
        <f ca="1" t="shared" si="4"/>
        <v>CREUSIER Raphael</v>
      </c>
      <c r="E33" s="147" t="str">
        <f ca="1" t="shared" si="4"/>
        <v>M</v>
      </c>
      <c r="F33" s="139">
        <v>30</v>
      </c>
      <c r="G33" s="148">
        <v>0</v>
      </c>
      <c r="H33" s="148">
        <v>7</v>
      </c>
      <c r="I33" s="148">
        <v>10</v>
      </c>
      <c r="J33" s="148">
        <v>0</v>
      </c>
      <c r="K33" s="149">
        <v>0</v>
      </c>
      <c r="L33" s="150"/>
      <c r="M33" s="151">
        <f t="shared" si="5"/>
        <v>17</v>
      </c>
      <c r="N33" s="152"/>
      <c r="O33" s="132"/>
      <c r="P33" s="114">
        <f ca="1" t="shared" si="1"/>
        <v>47</v>
      </c>
      <c r="Q33" s="115"/>
      <c r="R33" s="141"/>
      <c r="S33" s="153" t="s">
        <v>66</v>
      </c>
      <c r="T33" s="154"/>
      <c r="U33" s="154" t="s">
        <v>47</v>
      </c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56" t="s">
        <v>123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19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/>
      <c r="W35" s="162">
        <v>11</v>
      </c>
      <c r="X35" s="162">
        <v>12</v>
      </c>
      <c r="Y35" s="162">
        <v>13</v>
      </c>
      <c r="Z35" s="162"/>
      <c r="AA35" s="162"/>
      <c r="AB35" s="162">
        <v>14</v>
      </c>
      <c r="AC35" s="162">
        <v>15</v>
      </c>
      <c r="AD35" s="162">
        <v>16</v>
      </c>
      <c r="AE35" s="162">
        <v>17</v>
      </c>
      <c r="AF35" s="162"/>
      <c r="AG35" s="162">
        <v>18</v>
      </c>
      <c r="AH35" s="162">
        <v>19</v>
      </c>
      <c r="AI35" s="162"/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/>
      <c r="W36" s="162">
        <v>3</v>
      </c>
      <c r="X36" s="162">
        <v>3</v>
      </c>
      <c r="Y36" s="162">
        <v>3</v>
      </c>
      <c r="Z36" s="162"/>
      <c r="AA36" s="162"/>
      <c r="AB36" s="162">
        <v>4</v>
      </c>
      <c r="AC36" s="162">
        <v>4</v>
      </c>
      <c r="AD36" s="162">
        <v>4</v>
      </c>
      <c r="AE36" s="162">
        <v>3</v>
      </c>
      <c r="AF36" s="162"/>
      <c r="AG36" s="162">
        <v>5</v>
      </c>
      <c r="AH36" s="162">
        <v>5</v>
      </c>
      <c r="AI36" s="162"/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/>
      <c r="W37" s="162">
        <v>3</v>
      </c>
      <c r="X37" s="162">
        <v>3</v>
      </c>
      <c r="Y37" s="162">
        <v>3</v>
      </c>
      <c r="Z37" s="162"/>
      <c r="AA37" s="162"/>
      <c r="AB37" s="162">
        <v>4</v>
      </c>
      <c r="AC37" s="162">
        <v>4</v>
      </c>
      <c r="AD37" s="162">
        <v>4</v>
      </c>
      <c r="AE37" s="162">
        <v>5</v>
      </c>
      <c r="AF37" s="162"/>
      <c r="AG37" s="162">
        <v>3</v>
      </c>
      <c r="AH37" s="162">
        <v>5</v>
      </c>
      <c r="AI37" s="162"/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10</v>
      </c>
      <c r="M39" s="171">
        <v>0</v>
      </c>
      <c r="N39" s="171">
        <v>0</v>
      </c>
      <c r="O39" s="171">
        <v>0</v>
      </c>
      <c r="P39" s="171">
        <v>0</v>
      </c>
      <c r="Q39" s="171">
        <v>7</v>
      </c>
      <c r="R39" s="171">
        <v>10</v>
      </c>
      <c r="S39" s="171">
        <v>10</v>
      </c>
      <c r="T39" s="171">
        <v>0</v>
      </c>
      <c r="U39" s="171">
        <v>0</v>
      </c>
      <c r="V39" s="171"/>
      <c r="W39" s="171">
        <v>0</v>
      </c>
      <c r="X39" s="171">
        <v>0</v>
      </c>
      <c r="Y39" s="171">
        <v>0</v>
      </c>
      <c r="Z39" s="171"/>
      <c r="AA39" s="171"/>
      <c r="AB39" s="171">
        <v>0</v>
      </c>
      <c r="AC39" s="171">
        <v>0</v>
      </c>
      <c r="AD39" s="171">
        <v>10</v>
      </c>
      <c r="AE39" s="171">
        <v>10</v>
      </c>
      <c r="AF39" s="172"/>
      <c r="AG39" s="172">
        <v>0</v>
      </c>
      <c r="AH39" s="172">
        <v>7</v>
      </c>
      <c r="AI39" s="172"/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0</v>
      </c>
      <c r="N40" s="171">
        <v>10</v>
      </c>
      <c r="O40" s="171">
        <v>0</v>
      </c>
      <c r="P40" s="171">
        <v>7</v>
      </c>
      <c r="Q40" s="171">
        <v>0</v>
      </c>
      <c r="R40" s="171">
        <v>0</v>
      </c>
      <c r="S40" s="171">
        <v>0</v>
      </c>
      <c r="T40" s="171">
        <v>10</v>
      </c>
      <c r="U40" s="171">
        <v>10</v>
      </c>
      <c r="V40" s="171"/>
      <c r="W40" s="171">
        <v>10</v>
      </c>
      <c r="X40" s="171">
        <v>10</v>
      </c>
      <c r="Y40" s="171">
        <v>0</v>
      </c>
      <c r="Z40" s="171"/>
      <c r="AA40" s="171"/>
      <c r="AB40" s="171">
        <v>10</v>
      </c>
      <c r="AC40" s="171">
        <v>10</v>
      </c>
      <c r="AD40" s="171">
        <v>0</v>
      </c>
      <c r="AE40" s="171">
        <v>0</v>
      </c>
      <c r="AF40" s="171"/>
      <c r="AG40" s="171">
        <v>10</v>
      </c>
      <c r="AH40" s="171">
        <v>0</v>
      </c>
      <c r="AI40" s="171"/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8" activePane="bottomLeft" state="frozen"/>
      <selection pane="topLeft" activeCell="G18" sqref="G18:K18"/>
      <selection pane="bottomLeft" activeCell="L52" sqref="L52:L53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376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290</v>
      </c>
      <c r="U2" s="15"/>
      <c r="V2" s="15"/>
      <c r="W2" s="5"/>
      <c r="X2" s="16" t="str">
        <f>IF(T2="","",T2)</f>
        <v>5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39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43" t="s">
        <v>32</v>
      </c>
      <c r="AB8" s="43" t="s">
        <v>33</v>
      </c>
      <c r="AC8" s="43" t="s">
        <v>34</v>
      </c>
      <c r="AD8" s="43" t="s">
        <v>35</v>
      </c>
      <c r="AE8" s="43" t="s">
        <v>36</v>
      </c>
      <c r="AF8" s="43" t="s">
        <v>37</v>
      </c>
      <c r="AG8" s="43" t="s">
        <v>38</v>
      </c>
      <c r="AH8" s="43" t="s">
        <v>39</v>
      </c>
      <c r="AI8" s="43" t="s">
        <v>40</v>
      </c>
      <c r="AJ8" s="175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44</v>
      </c>
      <c r="C9" s="52">
        <f ca="1">OFFSET(C9,15,0)</f>
        <v>1</v>
      </c>
      <c r="D9" s="65" t="s">
        <v>377</v>
      </c>
      <c r="E9" s="51" t="s">
        <v>45</v>
      </c>
      <c r="F9" s="51">
        <v>54</v>
      </c>
      <c r="G9" s="54" t="s">
        <v>378</v>
      </c>
      <c r="H9" s="55"/>
      <c r="I9" s="55"/>
      <c r="J9" s="55"/>
      <c r="K9" s="56"/>
      <c r="L9" s="57" t="s">
        <v>245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 t="s">
        <v>59</v>
      </c>
      <c r="AB9" s="58"/>
      <c r="AC9" s="58"/>
      <c r="AD9" s="58"/>
      <c r="AE9" s="57" t="s">
        <v>47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53</v>
      </c>
      <c r="C10" s="52">
        <f aca="true" ca="1" t="shared" si="0" ref="C10:C18">OFFSET(C10,15,0)</f>
        <v>2</v>
      </c>
      <c r="D10" s="65" t="s">
        <v>379</v>
      </c>
      <c r="E10" s="51" t="s">
        <v>45</v>
      </c>
      <c r="F10" s="51">
        <v>54</v>
      </c>
      <c r="G10" s="54" t="s">
        <v>380</v>
      </c>
      <c r="H10" s="55"/>
      <c r="I10" s="55"/>
      <c r="J10" s="55"/>
      <c r="K10" s="56"/>
      <c r="L10" s="58"/>
      <c r="M10" s="58"/>
      <c r="N10" s="57" t="s">
        <v>132</v>
      </c>
      <c r="O10" s="58"/>
      <c r="P10" s="58"/>
      <c r="Q10" s="58"/>
      <c r="R10" s="58"/>
      <c r="S10" s="57" t="s">
        <v>47</v>
      </c>
      <c r="T10" s="58"/>
      <c r="U10" s="58"/>
      <c r="V10" s="58"/>
      <c r="W10" s="57" t="s">
        <v>47</v>
      </c>
      <c r="X10" s="58"/>
      <c r="Y10" s="58"/>
      <c r="Z10" s="58"/>
      <c r="AA10" s="58"/>
      <c r="AB10" s="58"/>
      <c r="AC10" s="57" t="s">
        <v>47</v>
      </c>
      <c r="AD10" s="58"/>
      <c r="AE10" s="58"/>
      <c r="AF10" s="57" t="s">
        <v>54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63</v>
      </c>
      <c r="B11" s="51">
        <v>41</v>
      </c>
      <c r="C11" s="52">
        <f ca="1" t="shared" si="0"/>
        <v>3</v>
      </c>
      <c r="D11" s="65" t="s">
        <v>381</v>
      </c>
      <c r="E11" s="51" t="s">
        <v>45</v>
      </c>
      <c r="F11" s="51">
        <v>54</v>
      </c>
      <c r="G11" s="54" t="s">
        <v>382</v>
      </c>
      <c r="H11" s="55"/>
      <c r="I11" s="55"/>
      <c r="J11" s="55"/>
      <c r="K11" s="56"/>
      <c r="L11" s="57" t="s">
        <v>82</v>
      </c>
      <c r="M11" s="58"/>
      <c r="N11" s="58"/>
      <c r="O11" s="58"/>
      <c r="P11" s="58"/>
      <c r="Q11" s="58"/>
      <c r="R11" s="58"/>
      <c r="S11" s="58"/>
      <c r="T11" s="57" t="s">
        <v>133</v>
      </c>
      <c r="U11" s="58"/>
      <c r="V11" s="58"/>
      <c r="W11" s="58"/>
      <c r="X11" s="58"/>
      <c r="Y11" s="57" t="s">
        <v>54</v>
      </c>
      <c r="Z11" s="58"/>
      <c r="AA11" s="58"/>
      <c r="AB11" s="58"/>
      <c r="AC11" s="58"/>
      <c r="AD11" s="57" t="s">
        <v>59</v>
      </c>
      <c r="AE11" s="58"/>
      <c r="AF11" s="58"/>
      <c r="AG11" s="58"/>
      <c r="AH11" s="57" t="s">
        <v>47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63</v>
      </c>
      <c r="B12" s="51">
        <v>28</v>
      </c>
      <c r="C12" s="52">
        <f ca="1" t="shared" si="0"/>
        <v>4</v>
      </c>
      <c r="D12" s="65" t="s">
        <v>383</v>
      </c>
      <c r="E12" s="51" t="s">
        <v>45</v>
      </c>
      <c r="F12" s="51">
        <v>55</v>
      </c>
      <c r="G12" s="54" t="s">
        <v>384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47</v>
      </c>
      <c r="S12" s="58"/>
      <c r="T12" s="58"/>
      <c r="U12" s="58"/>
      <c r="V12" s="57" t="s">
        <v>54</v>
      </c>
      <c r="W12" s="58"/>
      <c r="X12" s="58"/>
      <c r="Y12" s="58"/>
      <c r="Z12" s="57" t="s">
        <v>133</v>
      </c>
      <c r="AA12" s="58"/>
      <c r="AB12" s="58"/>
      <c r="AC12" s="58"/>
      <c r="AD12" s="58"/>
      <c r="AE12" s="58"/>
      <c r="AF12" s="58"/>
      <c r="AG12" s="58"/>
      <c r="AH12" s="58"/>
      <c r="AI12" s="57" t="s">
        <v>47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44</v>
      </c>
      <c r="C13" s="52">
        <f ca="1" t="shared" si="0"/>
        <v>5</v>
      </c>
      <c r="D13" s="53" t="s">
        <v>385</v>
      </c>
      <c r="E13" s="51" t="s">
        <v>45</v>
      </c>
      <c r="F13" s="51">
        <v>55</v>
      </c>
      <c r="G13" s="54" t="s">
        <v>148</v>
      </c>
      <c r="H13" s="55"/>
      <c r="I13" s="55"/>
      <c r="J13" s="55"/>
      <c r="K13" s="56"/>
      <c r="L13" s="58"/>
      <c r="M13" s="58"/>
      <c r="N13" s="58"/>
      <c r="O13" s="57" t="s">
        <v>47</v>
      </c>
      <c r="P13" s="58"/>
      <c r="Q13" s="58"/>
      <c r="R13" s="58"/>
      <c r="S13" s="58"/>
      <c r="T13" s="57" t="s">
        <v>54</v>
      </c>
      <c r="U13" s="58"/>
      <c r="V13" s="58"/>
      <c r="W13" s="58"/>
      <c r="X13" s="58"/>
      <c r="Y13" s="58"/>
      <c r="Z13" s="58"/>
      <c r="AA13" s="57" t="s">
        <v>47</v>
      </c>
      <c r="AB13" s="58"/>
      <c r="AC13" s="58"/>
      <c r="AD13" s="58"/>
      <c r="AE13" s="58"/>
      <c r="AF13" s="57" t="s">
        <v>47</v>
      </c>
      <c r="AG13" s="58"/>
      <c r="AH13" s="58"/>
      <c r="AI13" s="58"/>
      <c r="AJ13" s="57" t="s">
        <v>47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72</v>
      </c>
      <c r="C14" s="52">
        <f ca="1" t="shared" si="0"/>
        <v>6</v>
      </c>
      <c r="D14" s="65" t="s">
        <v>386</v>
      </c>
      <c r="E14" s="51" t="s">
        <v>45</v>
      </c>
      <c r="F14" s="51">
        <v>56</v>
      </c>
      <c r="G14" s="54" t="s">
        <v>387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66</v>
      </c>
      <c r="R14" s="58"/>
      <c r="S14" s="58"/>
      <c r="T14" s="58"/>
      <c r="U14" s="57" t="s">
        <v>47</v>
      </c>
      <c r="V14" s="58"/>
      <c r="W14" s="57" t="s">
        <v>54</v>
      </c>
      <c r="X14" s="58"/>
      <c r="Y14" s="58"/>
      <c r="Z14" s="58"/>
      <c r="AA14" s="58"/>
      <c r="AB14" s="58"/>
      <c r="AC14" s="58"/>
      <c r="AD14" s="57" t="s">
        <v>47</v>
      </c>
      <c r="AE14" s="58"/>
      <c r="AF14" s="58"/>
      <c r="AG14" s="57" t="s">
        <v>47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51</v>
      </c>
      <c r="B15" s="51">
        <v>35</v>
      </c>
      <c r="C15" s="52">
        <f ca="1" t="shared" si="0"/>
        <v>7</v>
      </c>
      <c r="D15" s="65" t="s">
        <v>388</v>
      </c>
      <c r="E15" s="51" t="s">
        <v>45</v>
      </c>
      <c r="F15" s="51">
        <v>57</v>
      </c>
      <c r="G15" s="54" t="s">
        <v>389</v>
      </c>
      <c r="H15" s="55"/>
      <c r="I15" s="55"/>
      <c r="J15" s="55"/>
      <c r="K15" s="56"/>
      <c r="L15" s="58"/>
      <c r="M15" s="58"/>
      <c r="N15" s="58"/>
      <c r="O15" s="58"/>
      <c r="P15" s="57" t="s">
        <v>245</v>
      </c>
      <c r="Q15" s="58"/>
      <c r="R15" s="58"/>
      <c r="S15" s="57" t="s">
        <v>54</v>
      </c>
      <c r="T15" s="58"/>
      <c r="U15" s="58"/>
      <c r="V15" s="58"/>
      <c r="W15" s="58"/>
      <c r="X15" s="58"/>
      <c r="Y15" s="57" t="s">
        <v>47</v>
      </c>
      <c r="Z15" s="58"/>
      <c r="AA15" s="58"/>
      <c r="AB15" s="57" t="s">
        <v>47</v>
      </c>
      <c r="AC15" s="58"/>
      <c r="AD15" s="58"/>
      <c r="AE15" s="57" t="s">
        <v>54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85</v>
      </c>
      <c r="C16" s="52">
        <f ca="1" t="shared" si="0"/>
        <v>8</v>
      </c>
      <c r="D16" s="65" t="s">
        <v>390</v>
      </c>
      <c r="E16" s="51" t="s">
        <v>45</v>
      </c>
      <c r="F16" s="51">
        <v>57</v>
      </c>
      <c r="G16" s="54" t="s">
        <v>301</v>
      </c>
      <c r="H16" s="55"/>
      <c r="I16" s="55"/>
      <c r="J16" s="55"/>
      <c r="K16" s="56"/>
      <c r="L16" s="58"/>
      <c r="M16" s="57" t="s">
        <v>54</v>
      </c>
      <c r="N16" s="58"/>
      <c r="O16" s="58"/>
      <c r="P16" s="58"/>
      <c r="Q16" s="58"/>
      <c r="R16" s="57" t="s">
        <v>132</v>
      </c>
      <c r="S16" s="58"/>
      <c r="T16" s="58"/>
      <c r="U16" s="58"/>
      <c r="V16" s="58"/>
      <c r="W16" s="58"/>
      <c r="X16" s="57" t="s">
        <v>82</v>
      </c>
      <c r="Y16" s="58"/>
      <c r="Z16" s="58"/>
      <c r="AA16" s="58"/>
      <c r="AB16" s="58"/>
      <c r="AC16" s="57" t="s">
        <v>57</v>
      </c>
      <c r="AD16" s="58"/>
      <c r="AE16" s="58"/>
      <c r="AF16" s="58"/>
      <c r="AG16" s="58"/>
      <c r="AH16" s="57" t="s">
        <v>58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149</v>
      </c>
      <c r="B17" s="51">
        <v>17</v>
      </c>
      <c r="C17" s="52">
        <f ca="1" t="shared" si="0"/>
        <v>9</v>
      </c>
      <c r="D17" s="65" t="s">
        <v>391</v>
      </c>
      <c r="E17" s="51" t="s">
        <v>45</v>
      </c>
      <c r="F17" s="51">
        <v>57</v>
      </c>
      <c r="G17" s="54" t="s">
        <v>392</v>
      </c>
      <c r="H17" s="55"/>
      <c r="I17" s="55"/>
      <c r="J17" s="55"/>
      <c r="K17" s="56"/>
      <c r="L17" s="58"/>
      <c r="M17" s="58"/>
      <c r="N17" s="58"/>
      <c r="O17" s="57" t="s">
        <v>59</v>
      </c>
      <c r="P17" s="58"/>
      <c r="Q17" s="58"/>
      <c r="R17" s="58"/>
      <c r="S17" s="58"/>
      <c r="T17" s="58"/>
      <c r="U17" s="57" t="s">
        <v>132</v>
      </c>
      <c r="V17" s="58"/>
      <c r="W17" s="58"/>
      <c r="X17" s="57" t="s">
        <v>296</v>
      </c>
      <c r="Y17" s="58"/>
      <c r="Z17" s="58"/>
      <c r="AA17" s="58"/>
      <c r="AB17" s="57" t="s">
        <v>132</v>
      </c>
      <c r="AC17" s="58"/>
      <c r="AD17" s="58"/>
      <c r="AE17" s="58"/>
      <c r="AF17" s="58"/>
      <c r="AG17" s="58"/>
      <c r="AH17" s="58"/>
      <c r="AI17" s="57" t="s">
        <v>54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149</v>
      </c>
      <c r="B18" s="51">
        <v>79</v>
      </c>
      <c r="C18" s="52">
        <f ca="1" t="shared" si="0"/>
        <v>10</v>
      </c>
      <c r="D18" s="53" t="s">
        <v>393</v>
      </c>
      <c r="E18" s="67" t="s">
        <v>45</v>
      </c>
      <c r="F18" s="67">
        <v>57</v>
      </c>
      <c r="G18" s="54" t="s">
        <v>151</v>
      </c>
      <c r="H18" s="55"/>
      <c r="I18" s="55"/>
      <c r="J18" s="55"/>
      <c r="K18" s="56"/>
      <c r="L18" s="58"/>
      <c r="M18" s="57" t="s">
        <v>47</v>
      </c>
      <c r="N18" s="58"/>
      <c r="O18" s="58"/>
      <c r="P18" s="57" t="s">
        <v>47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47</v>
      </c>
      <c r="AA18" s="58"/>
      <c r="AB18" s="58"/>
      <c r="AC18" s="58"/>
      <c r="AD18" s="58"/>
      <c r="AE18" s="58"/>
      <c r="AF18" s="58"/>
      <c r="AG18" s="57" t="s">
        <v>192</v>
      </c>
      <c r="AH18" s="58"/>
      <c r="AI18" s="58"/>
      <c r="AJ18" s="57" t="s">
        <v>57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4" t="s">
        <v>87</v>
      </c>
      <c r="H20" s="44" t="s">
        <v>88</v>
      </c>
      <c r="I20" s="44" t="s">
        <v>89</v>
      </c>
      <c r="J20" s="45" t="s">
        <v>90</v>
      </c>
      <c r="K20" s="44" t="s">
        <v>91</v>
      </c>
      <c r="L20" s="45" t="s">
        <v>92</v>
      </c>
      <c r="M20" s="44" t="s">
        <v>93</v>
      </c>
      <c r="N20" s="44" t="s">
        <v>94</v>
      </c>
      <c r="O20" s="45" t="s">
        <v>95</v>
      </c>
      <c r="P20" s="44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5" t="s">
        <v>99</v>
      </c>
      <c r="I21" s="44" t="s">
        <v>100</v>
      </c>
      <c r="J21" s="44" t="s">
        <v>101</v>
      </c>
      <c r="K21" s="45" t="s">
        <v>102</v>
      </c>
      <c r="L21" s="45" t="s">
        <v>103</v>
      </c>
      <c r="M21" s="44" t="s">
        <v>104</v>
      </c>
      <c r="N21" s="44" t="s">
        <v>105</v>
      </c>
      <c r="O21" s="44" t="s">
        <v>106</v>
      </c>
      <c r="P21" s="45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/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44</v>
      </c>
      <c r="C24" s="125">
        <v>1</v>
      </c>
      <c r="D24" s="65" t="str">
        <f ca="1">OFFSET(D24,-15,0)</f>
        <v>GAUVIN Ian</v>
      </c>
      <c r="E24" s="126" t="str">
        <f ca="1">OFFSET(E24,-15,0)</f>
        <v>M</v>
      </c>
      <c r="F24" s="51">
        <v>70</v>
      </c>
      <c r="G24" s="127">
        <v>0</v>
      </c>
      <c r="H24" s="127">
        <v>0</v>
      </c>
      <c r="I24" s="127">
        <v>0</v>
      </c>
      <c r="J24" s="127">
        <v>10</v>
      </c>
      <c r="K24" s="128">
        <v>0</v>
      </c>
      <c r="L24" s="129" t="s">
        <v>154</v>
      </c>
      <c r="M24" s="130">
        <f>SUM(G24:K24)</f>
        <v>10</v>
      </c>
      <c r="N24" s="131"/>
      <c r="O24" s="132"/>
      <c r="P24" s="133">
        <f aca="true" ca="1" t="shared" si="1" ref="P24:P33">SUM(OFFSET(P24,0,-10),OFFSET(P24,0,-3))</f>
        <v>80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53</v>
      </c>
      <c r="C25" s="125">
        <v>2</v>
      </c>
      <c r="D25" s="65" t="str">
        <f aca="true" ca="1" t="shared" si="4" ref="D25:E33">OFFSET(D25,-15,0)</f>
        <v>GIULIANI Pierre</v>
      </c>
      <c r="E25" s="126" t="str">
        <f ca="1" t="shared" si="4"/>
        <v>M</v>
      </c>
      <c r="F25" s="51">
        <v>20</v>
      </c>
      <c r="G25" s="127">
        <v>10</v>
      </c>
      <c r="H25" s="127">
        <v>0</v>
      </c>
      <c r="I25" s="127">
        <v>0</v>
      </c>
      <c r="J25" s="127">
        <v>0</v>
      </c>
      <c r="K25" s="128">
        <v>10</v>
      </c>
      <c r="L25" s="129" t="s">
        <v>154</v>
      </c>
      <c r="M25" s="130">
        <f aca="true" t="shared" si="5" ref="M25:M33">SUM(G25:K25)</f>
        <v>20</v>
      </c>
      <c r="N25" s="131"/>
      <c r="O25" s="132"/>
      <c r="P25" s="133">
        <f ca="1" t="shared" si="1"/>
        <v>40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TBO</v>
      </c>
      <c r="B26" s="124">
        <f ca="1" t="shared" si="3"/>
        <v>41</v>
      </c>
      <c r="C26" s="125">
        <v>3</v>
      </c>
      <c r="D26" s="65" t="str">
        <f ca="1" t="shared" si="4"/>
        <v>MARTINEZ Pedro</v>
      </c>
      <c r="E26" s="126" t="str">
        <f ca="1" t="shared" si="4"/>
        <v>M</v>
      </c>
      <c r="F26" s="51">
        <v>17</v>
      </c>
      <c r="G26" s="127">
        <v>0</v>
      </c>
      <c r="H26" s="127">
        <v>0</v>
      </c>
      <c r="I26" s="127">
        <v>10</v>
      </c>
      <c r="J26" s="127">
        <v>10</v>
      </c>
      <c r="K26" s="128">
        <v>0</v>
      </c>
      <c r="L26" s="129" t="s">
        <v>154</v>
      </c>
      <c r="M26" s="130">
        <f t="shared" si="5"/>
        <v>20</v>
      </c>
      <c r="N26" s="131"/>
      <c r="O26" s="132"/>
      <c r="P26" s="133">
        <f ca="1" t="shared" si="1"/>
        <v>37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TBO</v>
      </c>
      <c r="B27" s="124">
        <f ca="1" t="shared" si="3"/>
        <v>28</v>
      </c>
      <c r="C27" s="125">
        <v>4</v>
      </c>
      <c r="D27" s="65" t="str">
        <f ca="1" t="shared" si="4"/>
        <v>DASSE Vincent</v>
      </c>
      <c r="E27" s="126" t="str">
        <f ca="1" t="shared" si="4"/>
        <v>M</v>
      </c>
      <c r="F27" s="51">
        <v>0</v>
      </c>
      <c r="G27" s="127">
        <v>0</v>
      </c>
      <c r="H27" s="127">
        <v>0</v>
      </c>
      <c r="I27" s="127">
        <v>10</v>
      </c>
      <c r="J27" s="127">
        <v>7</v>
      </c>
      <c r="K27" s="128">
        <v>0</v>
      </c>
      <c r="L27" s="129" t="s">
        <v>154</v>
      </c>
      <c r="M27" s="130">
        <f t="shared" si="5"/>
        <v>17</v>
      </c>
      <c r="N27" s="131"/>
      <c r="O27" s="132"/>
      <c r="P27" s="133">
        <f ca="1" t="shared" si="1"/>
        <v>17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44</v>
      </c>
      <c r="C28" s="125">
        <v>5</v>
      </c>
      <c r="D28" s="53" t="str">
        <f ca="1" t="shared" si="4"/>
        <v>LEMAITRE Antonin</v>
      </c>
      <c r="E28" s="126" t="str">
        <f ca="1" t="shared" si="4"/>
        <v>M</v>
      </c>
      <c r="F28" s="51">
        <v>0</v>
      </c>
      <c r="G28" s="127">
        <v>0</v>
      </c>
      <c r="H28" s="127">
        <v>10</v>
      </c>
      <c r="I28" s="127">
        <v>0</v>
      </c>
      <c r="J28" s="127">
        <v>0</v>
      </c>
      <c r="K28" s="128">
        <v>0</v>
      </c>
      <c r="L28" s="129"/>
      <c r="M28" s="130">
        <f t="shared" si="5"/>
        <v>10</v>
      </c>
      <c r="N28" s="131"/>
      <c r="O28" s="132"/>
      <c r="P28" s="133">
        <f ca="1" t="shared" si="1"/>
        <v>10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72</v>
      </c>
      <c r="C29" s="125">
        <v>6</v>
      </c>
      <c r="D29" s="65" t="str">
        <f ca="1" t="shared" si="4"/>
        <v>EUSTACHE Jonathan</v>
      </c>
      <c r="E29" s="126" t="str">
        <f ca="1" t="shared" si="4"/>
        <v>M</v>
      </c>
      <c r="F29" s="51">
        <v>40</v>
      </c>
      <c r="G29" s="127">
        <v>0</v>
      </c>
      <c r="H29" s="127">
        <v>0</v>
      </c>
      <c r="I29" s="127">
        <v>10</v>
      </c>
      <c r="J29" s="127">
        <v>0</v>
      </c>
      <c r="K29" s="128">
        <v>0</v>
      </c>
      <c r="L29" s="129" t="s">
        <v>154</v>
      </c>
      <c r="M29" s="130">
        <f t="shared" si="5"/>
        <v>10</v>
      </c>
      <c r="N29" s="131"/>
      <c r="O29" s="132"/>
      <c r="P29" s="133">
        <f ca="1" t="shared" si="1"/>
        <v>50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BRE</v>
      </c>
      <c r="B30" s="124">
        <f ca="1" t="shared" si="3"/>
        <v>35</v>
      </c>
      <c r="C30" s="125">
        <v>7</v>
      </c>
      <c r="D30" s="65" t="str">
        <f ca="1" t="shared" si="4"/>
        <v>BERTEL Francois</v>
      </c>
      <c r="E30" s="126" t="str">
        <f ca="1" t="shared" si="4"/>
        <v>M</v>
      </c>
      <c r="F30" s="51">
        <v>84</v>
      </c>
      <c r="G30" s="127">
        <v>0</v>
      </c>
      <c r="H30" s="127">
        <v>10</v>
      </c>
      <c r="I30" s="127">
        <v>0</v>
      </c>
      <c r="J30" s="127">
        <v>0</v>
      </c>
      <c r="K30" s="128">
        <v>10</v>
      </c>
      <c r="L30" s="129" t="s">
        <v>154</v>
      </c>
      <c r="M30" s="130">
        <f t="shared" si="5"/>
        <v>20</v>
      </c>
      <c r="N30" s="131"/>
      <c r="O30" s="132"/>
      <c r="P30" s="138">
        <f ca="1" t="shared" si="1"/>
        <v>104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85</v>
      </c>
      <c r="C31" s="125">
        <v>8</v>
      </c>
      <c r="D31" s="65" t="str">
        <f ca="1" t="shared" si="4"/>
        <v>BODIN Mathieu</v>
      </c>
      <c r="E31" s="126" t="str">
        <f ca="1" t="shared" si="4"/>
        <v>M</v>
      </c>
      <c r="F31" s="51">
        <v>0</v>
      </c>
      <c r="G31" s="127">
        <v>10</v>
      </c>
      <c r="H31" s="127">
        <v>10</v>
      </c>
      <c r="I31" s="127">
        <v>0</v>
      </c>
      <c r="J31" s="127">
        <v>7</v>
      </c>
      <c r="K31" s="128">
        <v>10</v>
      </c>
      <c r="L31" s="129" t="s">
        <v>154</v>
      </c>
      <c r="M31" s="130">
        <f t="shared" si="5"/>
        <v>37</v>
      </c>
      <c r="N31" s="131"/>
      <c r="O31" s="132"/>
      <c r="P31" s="133">
        <f ca="1" t="shared" si="1"/>
        <v>37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PC</v>
      </c>
      <c r="B32" s="124">
        <f ca="1" t="shared" si="3"/>
        <v>17</v>
      </c>
      <c r="C32" s="125">
        <v>9</v>
      </c>
      <c r="D32" s="65" t="str">
        <f ca="1" t="shared" si="4"/>
        <v>EVAIN Remi</v>
      </c>
      <c r="E32" s="126" t="str">
        <f ca="1" t="shared" si="4"/>
        <v>M</v>
      </c>
      <c r="F32" s="51">
        <v>14</v>
      </c>
      <c r="G32" s="127">
        <v>10</v>
      </c>
      <c r="H32" s="127">
        <v>10</v>
      </c>
      <c r="I32" s="127">
        <v>7</v>
      </c>
      <c r="J32" s="127">
        <v>10</v>
      </c>
      <c r="K32" s="128">
        <v>10</v>
      </c>
      <c r="L32" s="129" t="s">
        <v>154</v>
      </c>
      <c r="M32" s="130">
        <f t="shared" si="5"/>
        <v>47</v>
      </c>
      <c r="N32" s="131"/>
      <c r="O32" s="132"/>
      <c r="P32" s="114">
        <f ca="1" t="shared" si="1"/>
        <v>61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PC</v>
      </c>
      <c r="B33" s="144">
        <f ca="1" t="shared" si="3"/>
        <v>79</v>
      </c>
      <c r="C33" s="145">
        <v>10</v>
      </c>
      <c r="D33" s="146" t="str">
        <f ca="1" t="shared" si="4"/>
        <v>GIROUD Corentin</v>
      </c>
      <c r="E33" s="147" t="str">
        <f ca="1" t="shared" si="4"/>
        <v>M</v>
      </c>
      <c r="F33" s="139">
        <v>47</v>
      </c>
      <c r="G33" s="148">
        <v>0</v>
      </c>
      <c r="H33" s="148">
        <v>0</v>
      </c>
      <c r="I33" s="148">
        <v>0</v>
      </c>
      <c r="J33" s="148">
        <v>10</v>
      </c>
      <c r="K33" s="149">
        <v>7</v>
      </c>
      <c r="L33" s="150"/>
      <c r="M33" s="151">
        <f t="shared" si="5"/>
        <v>17</v>
      </c>
      <c r="N33" s="152"/>
      <c r="O33" s="132"/>
      <c r="P33" s="114">
        <f ca="1" t="shared" si="1"/>
        <v>64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24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>
        <v>14</v>
      </c>
      <c r="Z35" s="162">
        <v>15</v>
      </c>
      <c r="AA35" s="162">
        <v>16</v>
      </c>
      <c r="AB35" s="162">
        <v>17</v>
      </c>
      <c r="AC35" s="162">
        <v>18</v>
      </c>
      <c r="AD35" s="162">
        <v>19</v>
      </c>
      <c r="AE35" s="162">
        <v>20</v>
      </c>
      <c r="AF35" s="162">
        <v>21</v>
      </c>
      <c r="AG35" s="162">
        <v>22</v>
      </c>
      <c r="AH35" s="162">
        <v>23</v>
      </c>
      <c r="AI35" s="162">
        <v>24</v>
      </c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3</v>
      </c>
      <c r="Z36" s="162">
        <v>4</v>
      </c>
      <c r="AA36" s="162">
        <v>4</v>
      </c>
      <c r="AB36" s="162">
        <v>4</v>
      </c>
      <c r="AC36" s="162">
        <v>4</v>
      </c>
      <c r="AD36" s="162">
        <v>4</v>
      </c>
      <c r="AE36" s="162">
        <v>5</v>
      </c>
      <c r="AF36" s="162">
        <v>5</v>
      </c>
      <c r="AG36" s="162">
        <v>5</v>
      </c>
      <c r="AH36" s="162">
        <v>5</v>
      </c>
      <c r="AI36" s="162">
        <v>5</v>
      </c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>
        <v>3</v>
      </c>
      <c r="W37" s="162">
        <v>3</v>
      </c>
      <c r="X37" s="162">
        <v>3</v>
      </c>
      <c r="Y37" s="162">
        <v>3</v>
      </c>
      <c r="Z37" s="162">
        <v>3</v>
      </c>
      <c r="AA37" s="162">
        <v>3</v>
      </c>
      <c r="AB37" s="162">
        <v>4</v>
      </c>
      <c r="AC37" s="162">
        <v>4</v>
      </c>
      <c r="AD37" s="162">
        <v>4</v>
      </c>
      <c r="AE37" s="162">
        <v>5</v>
      </c>
      <c r="AF37" s="162">
        <v>4</v>
      </c>
      <c r="AG37" s="162">
        <v>4</v>
      </c>
      <c r="AH37" s="162">
        <v>5</v>
      </c>
      <c r="AI37" s="162">
        <v>5</v>
      </c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10</v>
      </c>
      <c r="N39" s="171">
        <v>10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71">
        <v>0</v>
      </c>
      <c r="V39" s="171">
        <v>0</v>
      </c>
      <c r="W39" s="171">
        <v>0</v>
      </c>
      <c r="X39" s="171">
        <v>0</v>
      </c>
      <c r="Y39" s="171">
        <v>10</v>
      </c>
      <c r="Z39" s="171">
        <v>7</v>
      </c>
      <c r="AA39" s="171">
        <v>10</v>
      </c>
      <c r="AB39" s="171">
        <v>0</v>
      </c>
      <c r="AC39" s="171">
        <v>0</v>
      </c>
      <c r="AD39" s="171">
        <v>10</v>
      </c>
      <c r="AE39" s="171">
        <v>0</v>
      </c>
      <c r="AF39" s="172">
        <v>10</v>
      </c>
      <c r="AG39" s="172">
        <v>0</v>
      </c>
      <c r="AH39" s="172">
        <v>0</v>
      </c>
      <c r="AI39" s="172">
        <v>0</v>
      </c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0</v>
      </c>
      <c r="N40" s="171">
        <v>0</v>
      </c>
      <c r="O40" s="171">
        <v>10</v>
      </c>
      <c r="P40" s="171">
        <v>0</v>
      </c>
      <c r="Q40" s="171">
        <v>0</v>
      </c>
      <c r="R40" s="171">
        <v>10</v>
      </c>
      <c r="S40" s="171">
        <v>10</v>
      </c>
      <c r="T40" s="171">
        <v>10</v>
      </c>
      <c r="U40" s="171">
        <v>10</v>
      </c>
      <c r="V40" s="171">
        <v>10</v>
      </c>
      <c r="W40" s="171">
        <v>10</v>
      </c>
      <c r="X40" s="171">
        <v>7</v>
      </c>
      <c r="Y40" s="171">
        <v>0</v>
      </c>
      <c r="Z40" s="171">
        <v>0</v>
      </c>
      <c r="AA40" s="171">
        <v>0</v>
      </c>
      <c r="AB40" s="171">
        <v>10</v>
      </c>
      <c r="AC40" s="171">
        <v>7</v>
      </c>
      <c r="AD40" s="171">
        <v>0</v>
      </c>
      <c r="AE40" s="171">
        <v>10</v>
      </c>
      <c r="AF40" s="171">
        <v>0</v>
      </c>
      <c r="AG40" s="171">
        <v>10</v>
      </c>
      <c r="AH40" s="171">
        <v>10</v>
      </c>
      <c r="AI40" s="171">
        <v>10</v>
      </c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18" sqref="G18:K18"/>
      <selection pane="bottomLeft" activeCell="P30" sqref="P30:Q3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394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3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40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5" t="s">
        <v>23</v>
      </c>
      <c r="S8" s="43" t="s">
        <v>24</v>
      </c>
      <c r="T8" s="43" t="s">
        <v>25</v>
      </c>
      <c r="U8" s="43" t="s">
        <v>26</v>
      </c>
      <c r="V8" s="45" t="s">
        <v>27</v>
      </c>
      <c r="W8" s="43" t="s">
        <v>28</v>
      </c>
      <c r="X8" s="43" t="s">
        <v>29</v>
      </c>
      <c r="Y8" s="43" t="s">
        <v>30</v>
      </c>
      <c r="Z8" s="45" t="s">
        <v>31</v>
      </c>
      <c r="AA8" s="43" t="s">
        <v>32</v>
      </c>
      <c r="AB8" s="43" t="s">
        <v>33</v>
      </c>
      <c r="AC8" s="43" t="s">
        <v>34</v>
      </c>
      <c r="AD8" s="43" t="s">
        <v>35</v>
      </c>
      <c r="AE8" s="43" t="s">
        <v>36</v>
      </c>
      <c r="AF8" s="43" t="s">
        <v>37</v>
      </c>
      <c r="AG8" s="43" t="s">
        <v>38</v>
      </c>
      <c r="AH8" s="43" t="s">
        <v>39</v>
      </c>
      <c r="AI8" s="45" t="s">
        <v>40</v>
      </c>
      <c r="AJ8" s="4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72</v>
      </c>
      <c r="C9" s="52">
        <f ca="1">OFFSET(C9,15,0)</f>
        <v>1</v>
      </c>
      <c r="D9" s="53" t="s">
        <v>395</v>
      </c>
      <c r="E9" s="51" t="s">
        <v>45</v>
      </c>
      <c r="F9" s="51">
        <v>57</v>
      </c>
      <c r="G9" s="54" t="s">
        <v>369</v>
      </c>
      <c r="H9" s="55"/>
      <c r="I9" s="55"/>
      <c r="J9" s="55"/>
      <c r="K9" s="56"/>
      <c r="L9" s="57" t="s">
        <v>47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/>
      <c r="W9" s="58"/>
      <c r="X9" s="58"/>
      <c r="Y9" s="58"/>
      <c r="Z9" s="58"/>
      <c r="AA9" s="57" t="s">
        <v>54</v>
      </c>
      <c r="AB9" s="58"/>
      <c r="AC9" s="58"/>
      <c r="AD9" s="58"/>
      <c r="AE9" s="57" t="s">
        <v>47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49</v>
      </c>
      <c r="C10" s="52">
        <f aca="true" ca="1" t="shared" si="0" ref="C10:C18">OFFSET(C10,15,0)</f>
        <v>2</v>
      </c>
      <c r="D10" s="65" t="s">
        <v>396</v>
      </c>
      <c r="E10" s="51" t="s">
        <v>45</v>
      </c>
      <c r="F10" s="51">
        <v>57</v>
      </c>
      <c r="G10" s="54" t="s">
        <v>397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54</v>
      </c>
      <c r="T10" s="58"/>
      <c r="U10" s="58"/>
      <c r="V10" s="58"/>
      <c r="W10" s="57" t="s">
        <v>47</v>
      </c>
      <c r="X10" s="58"/>
      <c r="Y10" s="58"/>
      <c r="Z10" s="58"/>
      <c r="AA10" s="58"/>
      <c r="AB10" s="58"/>
      <c r="AC10" s="57" t="s">
        <v>47</v>
      </c>
      <c r="AD10" s="58"/>
      <c r="AE10" s="58"/>
      <c r="AF10" s="57" t="s">
        <v>47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43</v>
      </c>
      <c r="B11" s="51">
        <v>44</v>
      </c>
      <c r="C11" s="52">
        <f ca="1" t="shared" si="0"/>
        <v>3</v>
      </c>
      <c r="D11" s="65" t="s">
        <v>398</v>
      </c>
      <c r="E11" s="51" t="s">
        <v>45</v>
      </c>
      <c r="F11" s="51">
        <v>57</v>
      </c>
      <c r="G11" s="54" t="s">
        <v>257</v>
      </c>
      <c r="H11" s="55"/>
      <c r="I11" s="55"/>
      <c r="J11" s="55"/>
      <c r="K11" s="56"/>
      <c r="L11" s="57" t="s">
        <v>132</v>
      </c>
      <c r="M11" s="58"/>
      <c r="N11" s="58"/>
      <c r="O11" s="58"/>
      <c r="P11" s="58"/>
      <c r="Q11" s="58"/>
      <c r="R11" s="58"/>
      <c r="S11" s="58"/>
      <c r="T11" s="57" t="s">
        <v>59</v>
      </c>
      <c r="U11" s="58"/>
      <c r="V11" s="58"/>
      <c r="W11" s="58"/>
      <c r="X11" s="58"/>
      <c r="Y11" s="57" t="s">
        <v>54</v>
      </c>
      <c r="Z11" s="58"/>
      <c r="AA11" s="58"/>
      <c r="AB11" s="58"/>
      <c r="AC11" s="58"/>
      <c r="AD11" s="57" t="s">
        <v>54</v>
      </c>
      <c r="AE11" s="58"/>
      <c r="AF11" s="58"/>
      <c r="AG11" s="58"/>
      <c r="AH11" s="57" t="s">
        <v>54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399</v>
      </c>
      <c r="B12" s="51">
        <v>61</v>
      </c>
      <c r="C12" s="52">
        <f ca="1" t="shared" si="0"/>
        <v>4</v>
      </c>
      <c r="D12" s="65" t="s">
        <v>400</v>
      </c>
      <c r="E12" s="51" t="s">
        <v>45</v>
      </c>
      <c r="F12" s="51">
        <v>57</v>
      </c>
      <c r="G12" s="54" t="s">
        <v>401</v>
      </c>
      <c r="H12" s="55"/>
      <c r="I12" s="55"/>
      <c r="J12" s="55"/>
      <c r="K12" s="56"/>
      <c r="L12" s="58"/>
      <c r="M12" s="58"/>
      <c r="N12" s="57" t="s">
        <v>54</v>
      </c>
      <c r="O12" s="58"/>
      <c r="P12" s="58"/>
      <c r="Q12" s="58"/>
      <c r="R12" s="57"/>
      <c r="S12" s="58"/>
      <c r="T12" s="58"/>
      <c r="U12" s="58"/>
      <c r="V12" s="57"/>
      <c r="W12" s="58"/>
      <c r="X12" s="58"/>
      <c r="Y12" s="58"/>
      <c r="Z12" s="57"/>
      <c r="AA12" s="58"/>
      <c r="AB12" s="58"/>
      <c r="AC12" s="58"/>
      <c r="AD12" s="58"/>
      <c r="AE12" s="58"/>
      <c r="AF12" s="58"/>
      <c r="AG12" s="58"/>
      <c r="AH12" s="58"/>
      <c r="AI12" s="57"/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51</v>
      </c>
      <c r="B13" s="51">
        <v>35</v>
      </c>
      <c r="C13" s="52">
        <f ca="1" t="shared" si="0"/>
        <v>5</v>
      </c>
      <c r="D13" s="65" t="s">
        <v>402</v>
      </c>
      <c r="E13" s="51" t="s">
        <v>45</v>
      </c>
      <c r="F13" s="51">
        <v>57</v>
      </c>
      <c r="G13" s="54" t="s">
        <v>403</v>
      </c>
      <c r="H13" s="55"/>
      <c r="I13" s="55"/>
      <c r="J13" s="55"/>
      <c r="K13" s="56"/>
      <c r="L13" s="58"/>
      <c r="M13" s="58"/>
      <c r="N13" s="58"/>
      <c r="O13" s="57" t="s">
        <v>197</v>
      </c>
      <c r="P13" s="58"/>
      <c r="Q13" s="58"/>
      <c r="R13" s="58"/>
      <c r="S13" s="58"/>
      <c r="T13" s="57" t="s">
        <v>47</v>
      </c>
      <c r="U13" s="58"/>
      <c r="V13" s="58"/>
      <c r="W13" s="58"/>
      <c r="X13" s="58"/>
      <c r="Y13" s="58"/>
      <c r="Z13" s="58"/>
      <c r="AA13" s="57" t="s">
        <v>66</v>
      </c>
      <c r="AB13" s="58"/>
      <c r="AC13" s="58"/>
      <c r="AD13" s="58"/>
      <c r="AE13" s="58"/>
      <c r="AF13" s="57" t="s">
        <v>59</v>
      </c>
      <c r="AG13" s="58"/>
      <c r="AH13" s="58"/>
      <c r="AI13" s="58"/>
      <c r="AJ13" s="57" t="s">
        <v>54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149</v>
      </c>
      <c r="B14" s="51">
        <v>17</v>
      </c>
      <c r="C14" s="52">
        <f ca="1" t="shared" si="0"/>
        <v>6</v>
      </c>
      <c r="D14" s="65" t="s">
        <v>404</v>
      </c>
      <c r="E14" s="51" t="s">
        <v>45</v>
      </c>
      <c r="F14" s="51">
        <v>57</v>
      </c>
      <c r="G14" s="54" t="s">
        <v>392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83</v>
      </c>
      <c r="R14" s="58"/>
      <c r="S14" s="58"/>
      <c r="T14" s="58"/>
      <c r="U14" s="57" t="s">
        <v>54</v>
      </c>
      <c r="V14" s="58"/>
      <c r="W14" s="57" t="s">
        <v>57</v>
      </c>
      <c r="X14" s="58"/>
      <c r="Y14" s="58"/>
      <c r="Z14" s="58"/>
      <c r="AA14" s="58"/>
      <c r="AB14" s="58"/>
      <c r="AC14" s="58"/>
      <c r="AD14" s="57" t="s">
        <v>47</v>
      </c>
      <c r="AE14" s="58"/>
      <c r="AF14" s="58"/>
      <c r="AG14" s="57" t="s">
        <v>54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53</v>
      </c>
      <c r="C15" s="52">
        <f ca="1" t="shared" si="0"/>
        <v>7</v>
      </c>
      <c r="D15" s="65" t="s">
        <v>405</v>
      </c>
      <c r="E15" s="51" t="s">
        <v>45</v>
      </c>
      <c r="F15" s="51">
        <v>58</v>
      </c>
      <c r="G15" s="54" t="s">
        <v>406</v>
      </c>
      <c r="H15" s="55"/>
      <c r="I15" s="55"/>
      <c r="J15" s="55"/>
      <c r="K15" s="56"/>
      <c r="L15" s="58"/>
      <c r="M15" s="58"/>
      <c r="N15" s="58"/>
      <c r="O15" s="58"/>
      <c r="P15" s="57" t="s">
        <v>47</v>
      </c>
      <c r="Q15" s="58"/>
      <c r="R15" s="58"/>
      <c r="S15" s="57" t="s">
        <v>47</v>
      </c>
      <c r="T15" s="58"/>
      <c r="U15" s="58"/>
      <c r="V15" s="58"/>
      <c r="W15" s="58"/>
      <c r="X15" s="58"/>
      <c r="Y15" s="57" t="s">
        <v>47</v>
      </c>
      <c r="Z15" s="58"/>
      <c r="AA15" s="58"/>
      <c r="AB15" s="57" t="s">
        <v>82</v>
      </c>
      <c r="AC15" s="58"/>
      <c r="AD15" s="58"/>
      <c r="AE15" s="57" t="s">
        <v>58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72</v>
      </c>
      <c r="C16" s="52">
        <f ca="1" t="shared" si="0"/>
        <v>8</v>
      </c>
      <c r="D16" s="53" t="s">
        <v>407</v>
      </c>
      <c r="E16" s="51" t="s">
        <v>45</v>
      </c>
      <c r="F16" s="51">
        <v>58</v>
      </c>
      <c r="G16" s="54" t="s">
        <v>359</v>
      </c>
      <c r="H16" s="55"/>
      <c r="I16" s="55"/>
      <c r="J16" s="55"/>
      <c r="K16" s="56"/>
      <c r="L16" s="58"/>
      <c r="M16" s="57" t="s">
        <v>54</v>
      </c>
      <c r="N16" s="58"/>
      <c r="O16" s="58"/>
      <c r="P16" s="58"/>
      <c r="Q16" s="58"/>
      <c r="R16" s="57"/>
      <c r="S16" s="58"/>
      <c r="T16" s="58"/>
      <c r="U16" s="58"/>
      <c r="V16" s="58"/>
      <c r="W16" s="58"/>
      <c r="X16" s="57" t="s">
        <v>132</v>
      </c>
      <c r="Y16" s="58"/>
      <c r="Z16" s="58"/>
      <c r="AA16" s="58"/>
      <c r="AB16" s="58"/>
      <c r="AC16" s="57" t="s">
        <v>54</v>
      </c>
      <c r="AD16" s="58"/>
      <c r="AE16" s="58"/>
      <c r="AF16" s="58"/>
      <c r="AG16" s="58"/>
      <c r="AH16" s="57" t="s">
        <v>47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63</v>
      </c>
      <c r="B17" s="51">
        <v>37</v>
      </c>
      <c r="C17" s="52">
        <f ca="1" t="shared" si="0"/>
        <v>9</v>
      </c>
      <c r="D17" s="53" t="s">
        <v>408</v>
      </c>
      <c r="E17" s="51" t="s">
        <v>45</v>
      </c>
      <c r="F17" s="51">
        <v>58</v>
      </c>
      <c r="G17" s="54" t="s">
        <v>409</v>
      </c>
      <c r="H17" s="55"/>
      <c r="I17" s="55"/>
      <c r="J17" s="55"/>
      <c r="K17" s="56"/>
      <c r="L17" s="58"/>
      <c r="M17" s="58"/>
      <c r="N17" s="58"/>
      <c r="O17" s="57" t="s">
        <v>187</v>
      </c>
      <c r="P17" s="58"/>
      <c r="Q17" s="58"/>
      <c r="R17" s="58"/>
      <c r="S17" s="58"/>
      <c r="T17" s="58"/>
      <c r="U17" s="57" t="s">
        <v>47</v>
      </c>
      <c r="V17" s="58"/>
      <c r="W17" s="58"/>
      <c r="X17" s="57" t="s">
        <v>47</v>
      </c>
      <c r="Y17" s="58"/>
      <c r="Z17" s="58"/>
      <c r="AA17" s="58"/>
      <c r="AB17" s="57" t="s">
        <v>47</v>
      </c>
      <c r="AC17" s="58"/>
      <c r="AD17" s="58"/>
      <c r="AE17" s="58"/>
      <c r="AF17" s="58"/>
      <c r="AG17" s="58"/>
      <c r="AH17" s="58"/>
      <c r="AI17" s="57"/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63</v>
      </c>
      <c r="B18" s="51">
        <v>41</v>
      </c>
      <c r="C18" s="52">
        <f ca="1" t="shared" si="0"/>
        <v>10</v>
      </c>
      <c r="D18" s="53" t="s">
        <v>410</v>
      </c>
      <c r="E18" s="67" t="s">
        <v>45</v>
      </c>
      <c r="F18" s="67">
        <v>59</v>
      </c>
      <c r="G18" s="54" t="s">
        <v>382</v>
      </c>
      <c r="H18" s="55"/>
      <c r="I18" s="55"/>
      <c r="J18" s="55"/>
      <c r="K18" s="56"/>
      <c r="L18" s="58"/>
      <c r="M18" s="57" t="s">
        <v>47</v>
      </c>
      <c r="N18" s="58"/>
      <c r="O18" s="58"/>
      <c r="P18" s="57" t="s">
        <v>54</v>
      </c>
      <c r="Q18" s="58"/>
      <c r="R18" s="58"/>
      <c r="S18" s="58"/>
      <c r="T18" s="58"/>
      <c r="U18" s="58"/>
      <c r="V18" s="58"/>
      <c r="W18" s="58"/>
      <c r="X18" s="58"/>
      <c r="Y18" s="58"/>
      <c r="Z18" s="57"/>
      <c r="AA18" s="58"/>
      <c r="AB18" s="58"/>
      <c r="AC18" s="58"/>
      <c r="AD18" s="58"/>
      <c r="AE18" s="58"/>
      <c r="AF18" s="58"/>
      <c r="AG18" s="57" t="s">
        <v>47</v>
      </c>
      <c r="AH18" s="58"/>
      <c r="AI18" s="58"/>
      <c r="AJ18" s="57" t="s">
        <v>47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5" t="s">
        <v>87</v>
      </c>
      <c r="H20" s="83" t="s">
        <v>88</v>
      </c>
      <c r="I20" s="83" t="s">
        <v>89</v>
      </c>
      <c r="J20" s="83" t="s">
        <v>90</v>
      </c>
      <c r="K20" s="44" t="s">
        <v>91</v>
      </c>
      <c r="L20" s="44" t="s">
        <v>92</v>
      </c>
      <c r="M20" s="44" t="s">
        <v>93</v>
      </c>
      <c r="N20" s="44" t="s">
        <v>94</v>
      </c>
      <c r="O20" s="44" t="s">
        <v>95</v>
      </c>
      <c r="P20" s="44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5" t="s">
        <v>98</v>
      </c>
      <c r="H21" s="45" t="s">
        <v>99</v>
      </c>
      <c r="I21" s="44" t="s">
        <v>100</v>
      </c>
      <c r="J21" s="45" t="s">
        <v>101</v>
      </c>
      <c r="K21" s="45" t="s">
        <v>102</v>
      </c>
      <c r="L21" s="45" t="s">
        <v>103</v>
      </c>
      <c r="M21" s="44" t="s">
        <v>104</v>
      </c>
      <c r="N21" s="45" t="s">
        <v>105</v>
      </c>
      <c r="O21" s="45" t="s">
        <v>106</v>
      </c>
      <c r="P21" s="83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/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72</v>
      </c>
      <c r="C24" s="125">
        <v>1</v>
      </c>
      <c r="D24" s="53" t="str">
        <f ca="1">OFFSET(D24,-15,0)</f>
        <v>LELIEVRE Francois</v>
      </c>
      <c r="E24" s="126" t="str">
        <f ca="1">OFFSET(E24,-15,0)</f>
        <v>M</v>
      </c>
      <c r="F24" s="51">
        <v>20</v>
      </c>
      <c r="G24" s="127">
        <v>0</v>
      </c>
      <c r="H24" s="127">
        <v>0</v>
      </c>
      <c r="I24" s="127">
        <v>10</v>
      </c>
      <c r="J24" s="127">
        <v>0</v>
      </c>
      <c r="K24" s="128">
        <v>0</v>
      </c>
      <c r="L24" s="129"/>
      <c r="M24" s="130">
        <f>SUM(G24:K24)</f>
        <v>10</v>
      </c>
      <c r="N24" s="131"/>
      <c r="O24" s="132"/>
      <c r="P24" s="133">
        <f aca="true" ca="1" t="shared" si="1" ref="P24:P33">SUM(OFFSET(P24,0,-10),OFFSET(P24,0,-3))</f>
        <v>30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49</v>
      </c>
      <c r="C25" s="125">
        <v>2</v>
      </c>
      <c r="D25" s="65" t="str">
        <f aca="true" ca="1" t="shared" si="4" ref="D25:E33">OFFSET(D25,-15,0)</f>
        <v>LUCAS Maxence</v>
      </c>
      <c r="E25" s="126" t="str">
        <f ca="1" t="shared" si="4"/>
        <v>M</v>
      </c>
      <c r="F25" s="51">
        <v>0</v>
      </c>
      <c r="G25" s="127">
        <v>0</v>
      </c>
      <c r="H25" s="127">
        <v>10</v>
      </c>
      <c r="I25" s="127">
        <v>0</v>
      </c>
      <c r="J25" s="127">
        <v>0</v>
      </c>
      <c r="K25" s="128">
        <v>0</v>
      </c>
      <c r="L25" s="129" t="s">
        <v>154</v>
      </c>
      <c r="M25" s="130">
        <f aca="true" t="shared" si="5" ref="M25:M33">SUM(G25:K25)</f>
        <v>10</v>
      </c>
      <c r="N25" s="131"/>
      <c r="O25" s="132"/>
      <c r="P25" s="133">
        <f ca="1" t="shared" si="1"/>
        <v>10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PDL</v>
      </c>
      <c r="B26" s="124">
        <f ca="1" t="shared" si="3"/>
        <v>44</v>
      </c>
      <c r="C26" s="125">
        <v>3</v>
      </c>
      <c r="D26" s="65" t="str">
        <f ca="1" t="shared" si="4"/>
        <v>PEISER Alexis</v>
      </c>
      <c r="E26" s="126" t="str">
        <f ca="1" t="shared" si="4"/>
        <v>M</v>
      </c>
      <c r="F26" s="51">
        <v>27</v>
      </c>
      <c r="G26" s="127">
        <v>10</v>
      </c>
      <c r="H26" s="127">
        <v>10</v>
      </c>
      <c r="I26" s="127">
        <v>10</v>
      </c>
      <c r="J26" s="127">
        <v>10</v>
      </c>
      <c r="K26" s="128">
        <v>10</v>
      </c>
      <c r="L26" s="129" t="s">
        <v>154</v>
      </c>
      <c r="M26" s="130">
        <f t="shared" si="5"/>
        <v>50</v>
      </c>
      <c r="N26" s="131"/>
      <c r="O26" s="132"/>
      <c r="P26" s="133">
        <f ca="1" t="shared" si="1"/>
        <v>77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NOR</v>
      </c>
      <c r="B27" s="124">
        <f ca="1" t="shared" si="3"/>
        <v>61</v>
      </c>
      <c r="C27" s="125">
        <v>4</v>
      </c>
      <c r="D27" s="65" t="str">
        <f ca="1" t="shared" si="4"/>
        <v>ROBBE Killian</v>
      </c>
      <c r="E27" s="126" t="str">
        <f ca="1" t="shared" si="4"/>
        <v>M</v>
      </c>
      <c r="F27" s="51">
        <v>97</v>
      </c>
      <c r="G27" s="127">
        <v>10</v>
      </c>
      <c r="H27" s="127" t="str">
        <f>IF(L27&lt;&gt;"","-","")</f>
        <v>-</v>
      </c>
      <c r="I27" s="127" t="str">
        <f>IF(L27&lt;&gt;"","-","")</f>
        <v>-</v>
      </c>
      <c r="J27" s="127" t="str">
        <f>IF(L27&lt;&gt;"","-","")</f>
        <v>-</v>
      </c>
      <c r="K27" s="128" t="str">
        <f>IF(L27&lt;&gt;"","-","")</f>
        <v>-</v>
      </c>
      <c r="L27" s="129" t="s">
        <v>121</v>
      </c>
      <c r="M27" s="130">
        <f t="shared" si="5"/>
        <v>10</v>
      </c>
      <c r="N27" s="131"/>
      <c r="O27" s="132"/>
      <c r="P27" s="138">
        <f ca="1" t="shared" si="1"/>
        <v>107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1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BRE</v>
      </c>
      <c r="B28" s="124">
        <f ca="1" t="shared" si="3"/>
        <v>35</v>
      </c>
      <c r="C28" s="125">
        <v>5</v>
      </c>
      <c r="D28" s="65" t="str">
        <f ca="1" t="shared" si="4"/>
        <v>SERRAND Nicolas</v>
      </c>
      <c r="E28" s="126" t="str">
        <f ca="1" t="shared" si="4"/>
        <v>M</v>
      </c>
      <c r="F28" s="51">
        <v>50</v>
      </c>
      <c r="G28" s="127">
        <v>0</v>
      </c>
      <c r="H28" s="127">
        <v>0</v>
      </c>
      <c r="I28" s="127">
        <v>0</v>
      </c>
      <c r="J28" s="127">
        <v>10</v>
      </c>
      <c r="K28" s="128">
        <v>10</v>
      </c>
      <c r="L28" s="129" t="s">
        <v>154</v>
      </c>
      <c r="M28" s="130">
        <f t="shared" si="5"/>
        <v>20</v>
      </c>
      <c r="N28" s="131"/>
      <c r="O28" s="132"/>
      <c r="P28" s="133">
        <f ca="1" t="shared" si="1"/>
        <v>70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PC</v>
      </c>
      <c r="B29" s="124">
        <f ca="1" t="shared" si="3"/>
        <v>17</v>
      </c>
      <c r="C29" s="125">
        <v>6</v>
      </c>
      <c r="D29" s="65" t="str">
        <f ca="1" t="shared" si="4"/>
        <v>TALLON Remy</v>
      </c>
      <c r="E29" s="126" t="str">
        <f ca="1" t="shared" si="4"/>
        <v>M</v>
      </c>
      <c r="F29" s="51">
        <v>40</v>
      </c>
      <c r="G29" s="127">
        <v>10</v>
      </c>
      <c r="H29" s="127">
        <v>7</v>
      </c>
      <c r="I29" s="127">
        <v>0</v>
      </c>
      <c r="J29" s="127">
        <v>10</v>
      </c>
      <c r="K29" s="128">
        <v>10</v>
      </c>
      <c r="L29" s="129" t="s">
        <v>154</v>
      </c>
      <c r="M29" s="130">
        <f t="shared" si="5"/>
        <v>37</v>
      </c>
      <c r="N29" s="131"/>
      <c r="O29" s="132"/>
      <c r="P29" s="133">
        <f ca="1" t="shared" si="1"/>
        <v>77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53</v>
      </c>
      <c r="C30" s="125">
        <v>7</v>
      </c>
      <c r="D30" s="65" t="str">
        <f ca="1" t="shared" si="4"/>
        <v>COART Yann</v>
      </c>
      <c r="E30" s="126" t="str">
        <f ca="1" t="shared" si="4"/>
        <v>M</v>
      </c>
      <c r="F30" s="51">
        <v>0</v>
      </c>
      <c r="G30" s="127">
        <v>0</v>
      </c>
      <c r="H30" s="127">
        <v>0</v>
      </c>
      <c r="I30" s="127">
        <v>0</v>
      </c>
      <c r="J30" s="127">
        <v>0</v>
      </c>
      <c r="K30" s="128">
        <v>10</v>
      </c>
      <c r="L30" s="129" t="s">
        <v>154</v>
      </c>
      <c r="M30" s="130">
        <f t="shared" si="5"/>
        <v>10</v>
      </c>
      <c r="N30" s="131"/>
      <c r="O30" s="132"/>
      <c r="P30" s="133">
        <f ca="1" t="shared" si="1"/>
        <v>10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72</v>
      </c>
      <c r="C31" s="125">
        <v>8</v>
      </c>
      <c r="D31" s="53" t="str">
        <f ca="1" t="shared" si="4"/>
        <v>MERANT Valentin</v>
      </c>
      <c r="E31" s="126" t="str">
        <f ca="1" t="shared" si="4"/>
        <v>M</v>
      </c>
      <c r="F31" s="51">
        <v>10</v>
      </c>
      <c r="G31" s="127">
        <v>10</v>
      </c>
      <c r="H31" s="127">
        <v>10</v>
      </c>
      <c r="I31" s="127">
        <v>10</v>
      </c>
      <c r="J31" s="127">
        <v>0</v>
      </c>
      <c r="K31" s="128">
        <v>0</v>
      </c>
      <c r="L31" s="129"/>
      <c r="M31" s="130">
        <f t="shared" si="5"/>
        <v>30</v>
      </c>
      <c r="N31" s="131"/>
      <c r="O31" s="132"/>
      <c r="P31" s="133">
        <f ca="1" t="shared" si="1"/>
        <v>40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TBO</v>
      </c>
      <c r="B32" s="124">
        <f ca="1" t="shared" si="3"/>
        <v>37</v>
      </c>
      <c r="C32" s="125">
        <v>9</v>
      </c>
      <c r="D32" s="53" t="str">
        <f ca="1" t="shared" si="4"/>
        <v>MIOT Gregory</v>
      </c>
      <c r="E32" s="126" t="str">
        <f ca="1" t="shared" si="4"/>
        <v>M</v>
      </c>
      <c r="F32" s="51">
        <v>37</v>
      </c>
      <c r="G32" s="127">
        <v>10</v>
      </c>
      <c r="H32" s="127">
        <v>0</v>
      </c>
      <c r="I32" s="127">
        <v>0</v>
      </c>
      <c r="J32" s="127">
        <v>0</v>
      </c>
      <c r="K32" s="128">
        <v>0</v>
      </c>
      <c r="L32" s="129"/>
      <c r="M32" s="130">
        <f t="shared" si="5"/>
        <v>10</v>
      </c>
      <c r="N32" s="131"/>
      <c r="O32" s="132"/>
      <c r="P32" s="114">
        <f ca="1" t="shared" si="1"/>
        <v>47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TBO</v>
      </c>
      <c r="B33" s="144">
        <f ca="1" t="shared" si="3"/>
        <v>41</v>
      </c>
      <c r="C33" s="145">
        <v>10</v>
      </c>
      <c r="D33" s="146" t="str">
        <f ca="1" t="shared" si="4"/>
        <v>DUVOUX Baptiste</v>
      </c>
      <c r="E33" s="147" t="str">
        <f ca="1" t="shared" si="4"/>
        <v>M</v>
      </c>
      <c r="F33" s="139">
        <v>30</v>
      </c>
      <c r="G33" s="148">
        <v>0</v>
      </c>
      <c r="H33" s="148">
        <v>10</v>
      </c>
      <c r="I33" s="148">
        <v>0</v>
      </c>
      <c r="J33" s="148">
        <v>0</v>
      </c>
      <c r="K33" s="149">
        <v>0</v>
      </c>
      <c r="L33" s="150"/>
      <c r="M33" s="151">
        <f t="shared" si="5"/>
        <v>10</v>
      </c>
      <c r="N33" s="152"/>
      <c r="O33" s="132"/>
      <c r="P33" s="114">
        <f ca="1" t="shared" si="1"/>
        <v>40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21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/>
      <c r="S35" s="162">
        <v>7</v>
      </c>
      <c r="T35" s="162">
        <v>8</v>
      </c>
      <c r="U35" s="162">
        <v>20</v>
      </c>
      <c r="V35" s="162"/>
      <c r="W35" s="162">
        <v>9</v>
      </c>
      <c r="X35" s="162">
        <v>10</v>
      </c>
      <c r="Y35" s="162">
        <v>11</v>
      </c>
      <c r="Z35" s="162"/>
      <c r="AA35" s="162">
        <v>12</v>
      </c>
      <c r="AB35" s="162">
        <v>13</v>
      </c>
      <c r="AC35" s="162">
        <v>14</v>
      </c>
      <c r="AD35" s="162">
        <v>15</v>
      </c>
      <c r="AE35" s="162">
        <v>16</v>
      </c>
      <c r="AF35" s="162">
        <v>17</v>
      </c>
      <c r="AG35" s="162">
        <v>18</v>
      </c>
      <c r="AH35" s="162">
        <v>19</v>
      </c>
      <c r="AI35" s="162"/>
      <c r="AJ35" s="162">
        <v>21</v>
      </c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/>
      <c r="S36" s="162">
        <v>2</v>
      </c>
      <c r="T36" s="162">
        <v>2</v>
      </c>
      <c r="U36" s="162">
        <v>5</v>
      </c>
      <c r="V36" s="162"/>
      <c r="W36" s="162">
        <v>3</v>
      </c>
      <c r="X36" s="162">
        <v>2</v>
      </c>
      <c r="Y36" s="162">
        <v>3</v>
      </c>
      <c r="Z36" s="162"/>
      <c r="AA36" s="162">
        <v>3</v>
      </c>
      <c r="AB36" s="162">
        <v>4</v>
      </c>
      <c r="AC36" s="162">
        <v>4</v>
      </c>
      <c r="AD36" s="162">
        <v>4</v>
      </c>
      <c r="AE36" s="162">
        <v>4</v>
      </c>
      <c r="AF36" s="162">
        <v>5</v>
      </c>
      <c r="AG36" s="162">
        <v>4</v>
      </c>
      <c r="AH36" s="162">
        <v>5</v>
      </c>
      <c r="AI36" s="162"/>
      <c r="AJ36" s="162">
        <v>5</v>
      </c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/>
      <c r="S37" s="162">
        <v>2</v>
      </c>
      <c r="T37" s="162">
        <v>2</v>
      </c>
      <c r="U37" s="162">
        <v>4</v>
      </c>
      <c r="V37" s="162"/>
      <c r="W37" s="162">
        <v>2</v>
      </c>
      <c r="X37" s="162">
        <v>2</v>
      </c>
      <c r="Y37" s="162">
        <v>3</v>
      </c>
      <c r="Z37" s="162"/>
      <c r="AA37" s="162">
        <v>3</v>
      </c>
      <c r="AB37" s="162">
        <v>3</v>
      </c>
      <c r="AC37" s="162">
        <v>3</v>
      </c>
      <c r="AD37" s="162">
        <v>3</v>
      </c>
      <c r="AE37" s="162">
        <v>5</v>
      </c>
      <c r="AF37" s="162">
        <v>4</v>
      </c>
      <c r="AG37" s="162">
        <v>3</v>
      </c>
      <c r="AH37" s="162">
        <v>4</v>
      </c>
      <c r="AI37" s="162"/>
      <c r="AJ37" s="162">
        <v>4</v>
      </c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10</v>
      </c>
      <c r="N39" s="171">
        <v>0</v>
      </c>
      <c r="O39" s="171">
        <v>0</v>
      </c>
      <c r="P39" s="171">
        <v>0</v>
      </c>
      <c r="Q39" s="171">
        <v>0</v>
      </c>
      <c r="R39" s="171"/>
      <c r="S39" s="171">
        <v>10</v>
      </c>
      <c r="T39" s="171">
        <v>10</v>
      </c>
      <c r="U39" s="171">
        <v>10</v>
      </c>
      <c r="V39" s="171"/>
      <c r="W39" s="171">
        <v>0</v>
      </c>
      <c r="X39" s="171">
        <v>10</v>
      </c>
      <c r="Y39" s="171">
        <v>10</v>
      </c>
      <c r="Z39" s="171"/>
      <c r="AA39" s="171">
        <v>10</v>
      </c>
      <c r="AB39" s="171">
        <v>0</v>
      </c>
      <c r="AC39" s="171">
        <v>0</v>
      </c>
      <c r="AD39" s="171">
        <v>10</v>
      </c>
      <c r="AE39" s="171">
        <v>0</v>
      </c>
      <c r="AF39" s="172">
        <v>0</v>
      </c>
      <c r="AG39" s="172">
        <v>10</v>
      </c>
      <c r="AH39" s="172">
        <v>10</v>
      </c>
      <c r="AI39" s="172"/>
      <c r="AJ39" s="172">
        <v>10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10</v>
      </c>
      <c r="M40" s="171">
        <v>0</v>
      </c>
      <c r="N40" s="171">
        <v>10</v>
      </c>
      <c r="O40" s="171">
        <v>7</v>
      </c>
      <c r="P40" s="171">
        <v>10</v>
      </c>
      <c r="Q40" s="171">
        <v>10</v>
      </c>
      <c r="R40" s="171"/>
      <c r="S40" s="171">
        <v>0</v>
      </c>
      <c r="T40" s="171">
        <v>0</v>
      </c>
      <c r="U40" s="171">
        <v>0</v>
      </c>
      <c r="V40" s="171"/>
      <c r="W40" s="171">
        <v>7</v>
      </c>
      <c r="X40" s="171">
        <v>0</v>
      </c>
      <c r="Y40" s="171">
        <v>0</v>
      </c>
      <c r="Z40" s="171"/>
      <c r="AA40" s="171">
        <v>0</v>
      </c>
      <c r="AB40" s="171">
        <v>0</v>
      </c>
      <c r="AC40" s="171">
        <v>10</v>
      </c>
      <c r="AD40" s="171">
        <v>0</v>
      </c>
      <c r="AE40" s="171">
        <v>10</v>
      </c>
      <c r="AF40" s="171">
        <v>10</v>
      </c>
      <c r="AG40" s="171">
        <v>0</v>
      </c>
      <c r="AH40" s="171">
        <v>0</v>
      </c>
      <c r="AI40" s="171"/>
      <c r="AJ40" s="173">
        <v>0</v>
      </c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18" sqref="G18:K18"/>
      <selection pane="bottomLeft" activeCell="C34" sqref="C34:L34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411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3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41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43" t="s">
        <v>32</v>
      </c>
      <c r="AB8" s="43" t="s">
        <v>33</v>
      </c>
      <c r="AC8" s="43" t="s">
        <v>34</v>
      </c>
      <c r="AD8" s="43" t="s">
        <v>35</v>
      </c>
      <c r="AE8" s="43" t="s">
        <v>36</v>
      </c>
      <c r="AF8" s="43" t="s">
        <v>37</v>
      </c>
      <c r="AG8" s="43" t="s">
        <v>38</v>
      </c>
      <c r="AH8" s="45" t="s">
        <v>39</v>
      </c>
      <c r="AI8" s="45" t="s">
        <v>40</v>
      </c>
      <c r="AJ8" s="8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49</v>
      </c>
      <c r="C9" s="52">
        <f ca="1">OFFSET(C9,15,0)</f>
        <v>1</v>
      </c>
      <c r="D9" s="65" t="s">
        <v>412</v>
      </c>
      <c r="E9" s="51" t="s">
        <v>45</v>
      </c>
      <c r="F9" s="51">
        <v>59</v>
      </c>
      <c r="G9" s="54" t="s">
        <v>413</v>
      </c>
      <c r="H9" s="55"/>
      <c r="I9" s="55"/>
      <c r="J9" s="55"/>
      <c r="K9" s="56"/>
      <c r="L9" s="57" t="s">
        <v>133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 t="s">
        <v>132</v>
      </c>
      <c r="W9" s="58"/>
      <c r="X9" s="58"/>
      <c r="Y9" s="58"/>
      <c r="Z9" s="58"/>
      <c r="AA9" s="57" t="s">
        <v>66</v>
      </c>
      <c r="AB9" s="58"/>
      <c r="AC9" s="58"/>
      <c r="AD9" s="58"/>
      <c r="AE9" s="57" t="s">
        <v>47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44</v>
      </c>
      <c r="C10" s="52">
        <f aca="true" ca="1" t="shared" si="0" ref="C10:C18">OFFSET(C10,15,0)</f>
        <v>2</v>
      </c>
      <c r="D10" s="65" t="s">
        <v>414</v>
      </c>
      <c r="E10" s="51" t="s">
        <v>45</v>
      </c>
      <c r="F10" s="51">
        <v>59</v>
      </c>
      <c r="G10" s="54" t="s">
        <v>348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47</v>
      </c>
      <c r="T10" s="58"/>
      <c r="U10" s="58"/>
      <c r="V10" s="58"/>
      <c r="W10" s="57" t="s">
        <v>57</v>
      </c>
      <c r="X10" s="58"/>
      <c r="Y10" s="58"/>
      <c r="Z10" s="58"/>
      <c r="AA10" s="58"/>
      <c r="AB10" s="58"/>
      <c r="AC10" s="57" t="s">
        <v>133</v>
      </c>
      <c r="AD10" s="58"/>
      <c r="AE10" s="58"/>
      <c r="AF10" s="57" t="s">
        <v>57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63</v>
      </c>
      <c r="B11" s="51">
        <v>37</v>
      </c>
      <c r="C11" s="52">
        <f ca="1" t="shared" si="0"/>
        <v>3</v>
      </c>
      <c r="D11" s="65" t="s">
        <v>415</v>
      </c>
      <c r="E11" s="51" t="s">
        <v>45</v>
      </c>
      <c r="F11" s="51">
        <v>59</v>
      </c>
      <c r="G11" s="54" t="s">
        <v>416</v>
      </c>
      <c r="H11" s="55"/>
      <c r="I11" s="55"/>
      <c r="J11" s="55"/>
      <c r="K11" s="56"/>
      <c r="L11" s="57" t="s">
        <v>47</v>
      </c>
      <c r="M11" s="58"/>
      <c r="N11" s="58"/>
      <c r="O11" s="58"/>
      <c r="P11" s="58"/>
      <c r="Q11" s="58"/>
      <c r="R11" s="58"/>
      <c r="S11" s="58"/>
      <c r="T11" s="57" t="s">
        <v>47</v>
      </c>
      <c r="U11" s="58"/>
      <c r="V11" s="58"/>
      <c r="W11" s="58"/>
      <c r="X11" s="58"/>
      <c r="Y11" s="57" t="s">
        <v>66</v>
      </c>
      <c r="Z11" s="58"/>
      <c r="AA11" s="58"/>
      <c r="AB11" s="58"/>
      <c r="AC11" s="58"/>
      <c r="AD11" s="57" t="s">
        <v>47</v>
      </c>
      <c r="AE11" s="58"/>
      <c r="AF11" s="58"/>
      <c r="AG11" s="58"/>
      <c r="AH11" s="57" t="s">
        <v>47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85</v>
      </c>
      <c r="C12" s="52">
        <f ca="1" t="shared" si="0"/>
        <v>4</v>
      </c>
      <c r="D12" s="53" t="s">
        <v>417</v>
      </c>
      <c r="E12" s="51" t="s">
        <v>45</v>
      </c>
      <c r="F12" s="51">
        <v>59</v>
      </c>
      <c r="G12" s="54" t="s">
        <v>418</v>
      </c>
      <c r="H12" s="55"/>
      <c r="I12" s="55"/>
      <c r="J12" s="55"/>
      <c r="K12" s="56"/>
      <c r="L12" s="58"/>
      <c r="M12" s="58"/>
      <c r="N12" s="57" t="s">
        <v>177</v>
      </c>
      <c r="O12" s="58"/>
      <c r="P12" s="58"/>
      <c r="Q12" s="58"/>
      <c r="R12" s="57" t="s">
        <v>82</v>
      </c>
      <c r="S12" s="58"/>
      <c r="T12" s="58"/>
      <c r="U12" s="58"/>
      <c r="V12" s="57" t="s">
        <v>47</v>
      </c>
      <c r="W12" s="58"/>
      <c r="X12" s="58"/>
      <c r="Y12" s="58"/>
      <c r="Z12" s="57" t="s">
        <v>58</v>
      </c>
      <c r="AA12" s="58"/>
      <c r="AB12" s="58"/>
      <c r="AC12" s="58"/>
      <c r="AD12" s="58"/>
      <c r="AE12" s="58"/>
      <c r="AF12" s="58"/>
      <c r="AG12" s="58"/>
      <c r="AH12" s="58"/>
      <c r="AI12" s="57" t="s">
        <v>47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49</v>
      </c>
      <c r="C13" s="52">
        <f ca="1" t="shared" si="0"/>
        <v>5</v>
      </c>
      <c r="D13" s="53" t="s">
        <v>419</v>
      </c>
      <c r="E13" s="51" t="s">
        <v>45</v>
      </c>
      <c r="F13" s="51">
        <v>59</v>
      </c>
      <c r="G13" s="54" t="s">
        <v>230</v>
      </c>
      <c r="H13" s="55"/>
      <c r="I13" s="55"/>
      <c r="J13" s="55"/>
      <c r="K13" s="56"/>
      <c r="L13" s="58"/>
      <c r="M13" s="58"/>
      <c r="N13" s="58"/>
      <c r="O13" s="57" t="s">
        <v>59</v>
      </c>
      <c r="P13" s="58"/>
      <c r="Q13" s="58"/>
      <c r="R13" s="58"/>
      <c r="S13" s="58"/>
      <c r="T13" s="57" t="s">
        <v>49</v>
      </c>
      <c r="U13" s="58"/>
      <c r="V13" s="58"/>
      <c r="W13" s="58"/>
      <c r="X13" s="58"/>
      <c r="Y13" s="58"/>
      <c r="Z13" s="58"/>
      <c r="AA13" s="57" t="s">
        <v>54</v>
      </c>
      <c r="AB13" s="58"/>
      <c r="AC13" s="58"/>
      <c r="AD13" s="58"/>
      <c r="AE13" s="58"/>
      <c r="AF13" s="57" t="s">
        <v>197</v>
      </c>
      <c r="AG13" s="58"/>
      <c r="AH13" s="58"/>
      <c r="AI13" s="58"/>
      <c r="AJ13" s="57" t="s">
        <v>54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49</v>
      </c>
      <c r="C14" s="52">
        <f ca="1" t="shared" si="0"/>
        <v>6</v>
      </c>
      <c r="D14" s="65" t="s">
        <v>420</v>
      </c>
      <c r="E14" s="51" t="s">
        <v>45</v>
      </c>
      <c r="F14" s="51">
        <v>59</v>
      </c>
      <c r="G14" s="54" t="s">
        <v>421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59</v>
      </c>
      <c r="R14" s="58"/>
      <c r="S14" s="58"/>
      <c r="T14" s="58"/>
      <c r="U14" s="57" t="s">
        <v>47</v>
      </c>
      <c r="V14" s="58"/>
      <c r="W14" s="57" t="s">
        <v>54</v>
      </c>
      <c r="X14" s="58"/>
      <c r="Y14" s="58"/>
      <c r="Z14" s="58"/>
      <c r="AA14" s="58"/>
      <c r="AB14" s="58"/>
      <c r="AC14" s="58"/>
      <c r="AD14" s="57" t="s">
        <v>187</v>
      </c>
      <c r="AE14" s="58"/>
      <c r="AF14" s="58"/>
      <c r="AG14" s="57" t="s">
        <v>54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85</v>
      </c>
      <c r="C15" s="52">
        <f ca="1" t="shared" si="0"/>
        <v>7</v>
      </c>
      <c r="D15" s="65" t="s">
        <v>422</v>
      </c>
      <c r="E15" s="51" t="s">
        <v>45</v>
      </c>
      <c r="F15" s="51">
        <v>59</v>
      </c>
      <c r="G15" s="54" t="s">
        <v>312</v>
      </c>
      <c r="H15" s="55"/>
      <c r="I15" s="55"/>
      <c r="J15" s="55"/>
      <c r="K15" s="56"/>
      <c r="L15" s="58"/>
      <c r="M15" s="58"/>
      <c r="N15" s="58"/>
      <c r="O15" s="58"/>
      <c r="P15" s="57" t="s">
        <v>59</v>
      </c>
      <c r="Q15" s="58"/>
      <c r="R15" s="58"/>
      <c r="S15" s="57" t="s">
        <v>47</v>
      </c>
      <c r="T15" s="58"/>
      <c r="U15" s="58"/>
      <c r="V15" s="58"/>
      <c r="W15" s="58"/>
      <c r="X15" s="58"/>
      <c r="Y15" s="57" t="s">
        <v>59</v>
      </c>
      <c r="Z15" s="58"/>
      <c r="AA15" s="58"/>
      <c r="AB15" s="57" t="s">
        <v>82</v>
      </c>
      <c r="AC15" s="58"/>
      <c r="AD15" s="58"/>
      <c r="AE15" s="57" t="s">
        <v>234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53</v>
      </c>
      <c r="C16" s="52">
        <f ca="1" t="shared" si="0"/>
        <v>8</v>
      </c>
      <c r="D16" s="53" t="s">
        <v>423</v>
      </c>
      <c r="E16" s="51" t="s">
        <v>45</v>
      </c>
      <c r="F16" s="51">
        <v>60</v>
      </c>
      <c r="G16" s="54" t="s">
        <v>380</v>
      </c>
      <c r="H16" s="55"/>
      <c r="I16" s="55"/>
      <c r="J16" s="55"/>
      <c r="K16" s="56"/>
      <c r="L16" s="58"/>
      <c r="M16" s="57" t="s">
        <v>66</v>
      </c>
      <c r="N16" s="58"/>
      <c r="O16" s="58"/>
      <c r="P16" s="58"/>
      <c r="Q16" s="58"/>
      <c r="R16" s="57" t="s">
        <v>54</v>
      </c>
      <c r="S16" s="58"/>
      <c r="T16" s="58"/>
      <c r="U16" s="58"/>
      <c r="V16" s="58"/>
      <c r="W16" s="58"/>
      <c r="X16" s="57" t="s">
        <v>192</v>
      </c>
      <c r="Y16" s="58"/>
      <c r="Z16" s="58"/>
      <c r="AA16" s="58"/>
      <c r="AB16" s="58"/>
      <c r="AC16" s="57" t="s">
        <v>197</v>
      </c>
      <c r="AD16" s="58"/>
      <c r="AE16" s="58"/>
      <c r="AF16" s="58"/>
      <c r="AG16" s="58"/>
      <c r="AH16" s="57" t="s">
        <v>58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44</v>
      </c>
      <c r="C17" s="52">
        <f ca="1" t="shared" si="0"/>
        <v>9</v>
      </c>
      <c r="D17" s="65" t="s">
        <v>424</v>
      </c>
      <c r="E17" s="51" t="s">
        <v>45</v>
      </c>
      <c r="F17" s="51">
        <v>60</v>
      </c>
      <c r="G17" s="54" t="s">
        <v>425</v>
      </c>
      <c r="H17" s="55"/>
      <c r="I17" s="55"/>
      <c r="J17" s="55"/>
      <c r="K17" s="56"/>
      <c r="L17" s="58"/>
      <c r="M17" s="58"/>
      <c r="N17" s="58"/>
      <c r="O17" s="57" t="s">
        <v>47</v>
      </c>
      <c r="P17" s="58"/>
      <c r="Q17" s="58"/>
      <c r="R17" s="58"/>
      <c r="S17" s="58"/>
      <c r="T17" s="58"/>
      <c r="U17" s="57" t="s">
        <v>47</v>
      </c>
      <c r="V17" s="58"/>
      <c r="W17" s="58"/>
      <c r="X17" s="57" t="s">
        <v>47</v>
      </c>
      <c r="Y17" s="58"/>
      <c r="Z17" s="58"/>
      <c r="AA17" s="58"/>
      <c r="AB17" s="57" t="s">
        <v>197</v>
      </c>
      <c r="AC17" s="58"/>
      <c r="AD17" s="58"/>
      <c r="AE17" s="58"/>
      <c r="AF17" s="58"/>
      <c r="AG17" s="58"/>
      <c r="AH17" s="58"/>
      <c r="AI17" s="57" t="s">
        <v>59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63</v>
      </c>
      <c r="B18" s="51">
        <v>37</v>
      </c>
      <c r="C18" s="52">
        <f ca="1" t="shared" si="0"/>
        <v>10</v>
      </c>
      <c r="D18" s="65" t="s">
        <v>426</v>
      </c>
      <c r="E18" s="67" t="s">
        <v>45</v>
      </c>
      <c r="F18" s="67">
        <v>60</v>
      </c>
      <c r="G18" s="54" t="s">
        <v>350</v>
      </c>
      <c r="H18" s="55"/>
      <c r="I18" s="55"/>
      <c r="J18" s="55"/>
      <c r="K18" s="56"/>
      <c r="L18" s="58"/>
      <c r="M18" s="57" t="s">
        <v>245</v>
      </c>
      <c r="N18" s="58"/>
      <c r="O18" s="58"/>
      <c r="P18" s="57" t="s">
        <v>47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47</v>
      </c>
      <c r="AA18" s="58"/>
      <c r="AB18" s="58"/>
      <c r="AC18" s="58"/>
      <c r="AD18" s="58"/>
      <c r="AE18" s="58"/>
      <c r="AF18" s="58"/>
      <c r="AG18" s="57" t="s">
        <v>133</v>
      </c>
      <c r="AH18" s="58"/>
      <c r="AI18" s="58"/>
      <c r="AJ18" s="57" t="s">
        <v>47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4" t="s">
        <v>87</v>
      </c>
      <c r="H20" s="45" t="s">
        <v>88</v>
      </c>
      <c r="I20" s="44" t="s">
        <v>89</v>
      </c>
      <c r="J20" s="44" t="s">
        <v>90</v>
      </c>
      <c r="K20" s="44" t="s">
        <v>91</v>
      </c>
      <c r="L20" s="83" t="s">
        <v>92</v>
      </c>
      <c r="M20" s="44" t="s">
        <v>93</v>
      </c>
      <c r="N20" s="45" t="s">
        <v>94</v>
      </c>
      <c r="O20" s="44" t="s">
        <v>95</v>
      </c>
      <c r="P20" s="45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4" t="s">
        <v>99</v>
      </c>
      <c r="I21" s="45" t="s">
        <v>100</v>
      </c>
      <c r="J21" s="44" t="s">
        <v>101</v>
      </c>
      <c r="K21" s="43" t="s">
        <v>102</v>
      </c>
      <c r="L21" s="174" t="s">
        <v>103</v>
      </c>
      <c r="M21" s="44" t="s">
        <v>104</v>
      </c>
      <c r="N21" s="44" t="s">
        <v>105</v>
      </c>
      <c r="O21" s="45" t="s">
        <v>106</v>
      </c>
      <c r="P21" s="44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 t="s">
        <v>102</v>
      </c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49</v>
      </c>
      <c r="C24" s="125">
        <v>1</v>
      </c>
      <c r="D24" s="65" t="str">
        <f ca="1">OFFSET(D24,-15,0)</f>
        <v>GECCHELE Wilfried</v>
      </c>
      <c r="E24" s="126" t="str">
        <f ca="1">OFFSET(E24,-15,0)</f>
        <v>M</v>
      </c>
      <c r="F24" s="51">
        <v>80</v>
      </c>
      <c r="G24" s="127">
        <v>7</v>
      </c>
      <c r="H24" s="127">
        <v>0</v>
      </c>
      <c r="I24" s="127">
        <v>10</v>
      </c>
      <c r="J24" s="127">
        <v>0</v>
      </c>
      <c r="K24" s="128">
        <v>0</v>
      </c>
      <c r="L24" s="129" t="s">
        <v>154</v>
      </c>
      <c r="M24" s="130">
        <f>SUM(G24:K24)</f>
        <v>17</v>
      </c>
      <c r="N24" s="131"/>
      <c r="O24" s="132"/>
      <c r="P24" s="133">
        <f aca="true" ca="1" t="shared" si="1" ref="P24:P33">SUM(OFFSET(P24,0,-10),OFFSET(P24,0,-3))</f>
        <v>97</v>
      </c>
      <c r="Q24" s="134"/>
      <c r="R24" s="73"/>
      <c r="S24" s="262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44</v>
      </c>
      <c r="C25" s="125">
        <v>2</v>
      </c>
      <c r="D25" s="65" t="str">
        <f aca="true" ca="1" t="shared" si="4" ref="D25:E33">OFFSET(D25,-15,0)</f>
        <v>LAIDET Nathan</v>
      </c>
      <c r="E25" s="126" t="str">
        <f ca="1" t="shared" si="4"/>
        <v>M</v>
      </c>
      <c r="F25" s="51">
        <v>17</v>
      </c>
      <c r="G25" s="127">
        <v>0</v>
      </c>
      <c r="H25" s="127">
        <v>0</v>
      </c>
      <c r="I25" s="127">
        <v>0</v>
      </c>
      <c r="J25" s="127">
        <v>7</v>
      </c>
      <c r="K25" s="128">
        <v>7</v>
      </c>
      <c r="L25" s="129" t="s">
        <v>154</v>
      </c>
      <c r="M25" s="130">
        <f aca="true" t="shared" si="5" ref="M25:M33">SUM(G25:K25)</f>
        <v>14</v>
      </c>
      <c r="N25" s="131"/>
      <c r="O25" s="132"/>
      <c r="P25" s="133">
        <f ca="1" t="shared" si="1"/>
        <v>31</v>
      </c>
      <c r="Q25" s="134"/>
      <c r="R25" s="73"/>
      <c r="S25" s="262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TBO</v>
      </c>
      <c r="B26" s="124">
        <f ca="1" t="shared" si="3"/>
        <v>37</v>
      </c>
      <c r="C26" s="125">
        <v>3</v>
      </c>
      <c r="D26" s="65" t="str">
        <f ca="1" t="shared" si="4"/>
        <v>LECLERC Lucas</v>
      </c>
      <c r="E26" s="126" t="str">
        <f ca="1" t="shared" si="4"/>
        <v>M</v>
      </c>
      <c r="F26" s="51">
        <v>20</v>
      </c>
      <c r="G26" s="127">
        <v>0</v>
      </c>
      <c r="H26" s="127">
        <v>0</v>
      </c>
      <c r="I26" s="127">
        <v>0</v>
      </c>
      <c r="J26" s="127">
        <v>0</v>
      </c>
      <c r="K26" s="128">
        <v>0</v>
      </c>
      <c r="L26" s="129" t="s">
        <v>154</v>
      </c>
      <c r="M26" s="130">
        <f t="shared" si="5"/>
        <v>0</v>
      </c>
      <c r="N26" s="131"/>
      <c r="O26" s="132"/>
      <c r="P26" s="133">
        <f ca="1" t="shared" si="1"/>
        <v>20</v>
      </c>
      <c r="Q26" s="134"/>
      <c r="R26" s="73"/>
      <c r="S26" s="135" t="s">
        <v>47</v>
      </c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85</v>
      </c>
      <c r="C27" s="125">
        <v>4</v>
      </c>
      <c r="D27" s="53" t="str">
        <f ca="1" t="shared" si="4"/>
        <v>MATHE Aurelien</v>
      </c>
      <c r="E27" s="126" t="str">
        <f ca="1" t="shared" si="4"/>
        <v>M</v>
      </c>
      <c r="F27" s="51">
        <v>0</v>
      </c>
      <c r="G27" s="127">
        <v>10</v>
      </c>
      <c r="H27" s="127">
        <v>0</v>
      </c>
      <c r="I27" s="127">
        <v>0</v>
      </c>
      <c r="J27" s="127">
        <v>10</v>
      </c>
      <c r="K27" s="128">
        <v>0</v>
      </c>
      <c r="L27" s="129" t="s">
        <v>154</v>
      </c>
      <c r="M27" s="130">
        <f t="shared" si="5"/>
        <v>20</v>
      </c>
      <c r="N27" s="131"/>
      <c r="O27" s="132"/>
      <c r="P27" s="133">
        <f ca="1" t="shared" si="1"/>
        <v>20</v>
      </c>
      <c r="Q27" s="134"/>
      <c r="R27" s="73"/>
      <c r="S27" s="262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49</v>
      </c>
      <c r="C28" s="125">
        <v>5</v>
      </c>
      <c r="D28" s="53" t="str">
        <f ca="1" t="shared" si="4"/>
        <v>OBLIGIS Jules</v>
      </c>
      <c r="E28" s="126" t="str">
        <f ca="1" t="shared" si="4"/>
        <v>M</v>
      </c>
      <c r="F28" s="51">
        <v>37</v>
      </c>
      <c r="G28" s="127">
        <v>10</v>
      </c>
      <c r="H28" s="127">
        <v>10</v>
      </c>
      <c r="I28" s="127">
        <v>10</v>
      </c>
      <c r="J28" s="127">
        <v>0</v>
      </c>
      <c r="K28" s="128">
        <v>10</v>
      </c>
      <c r="L28" s="129" t="s">
        <v>154</v>
      </c>
      <c r="M28" s="130">
        <f t="shared" si="5"/>
        <v>40</v>
      </c>
      <c r="N28" s="131"/>
      <c r="O28" s="132"/>
      <c r="P28" s="133">
        <f ca="1" t="shared" si="1"/>
        <v>77</v>
      </c>
      <c r="Q28" s="134"/>
      <c r="R28" s="73"/>
      <c r="S28" s="262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49</v>
      </c>
      <c r="C29" s="125">
        <v>6</v>
      </c>
      <c r="D29" s="65" t="str">
        <f ca="1" t="shared" si="4"/>
        <v>OZDEMIROV Mourad</v>
      </c>
      <c r="E29" s="126" t="str">
        <f ca="1" t="shared" si="4"/>
        <v>M</v>
      </c>
      <c r="F29" s="51">
        <v>0</v>
      </c>
      <c r="G29" s="127">
        <v>10</v>
      </c>
      <c r="H29" s="127">
        <v>0</v>
      </c>
      <c r="I29" s="127">
        <v>10</v>
      </c>
      <c r="J29" s="127">
        <v>10</v>
      </c>
      <c r="K29" s="128">
        <v>10</v>
      </c>
      <c r="L29" s="129" t="s">
        <v>154</v>
      </c>
      <c r="M29" s="130">
        <f t="shared" si="5"/>
        <v>40</v>
      </c>
      <c r="N29" s="131"/>
      <c r="O29" s="132"/>
      <c r="P29" s="133">
        <f ca="1" t="shared" si="1"/>
        <v>40</v>
      </c>
      <c r="Q29" s="115"/>
      <c r="R29" s="73"/>
      <c r="S29" s="262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85</v>
      </c>
      <c r="C30" s="125">
        <v>7</v>
      </c>
      <c r="D30" s="65" t="str">
        <f ca="1" t="shared" si="4"/>
        <v>TARDE Titouan</v>
      </c>
      <c r="E30" s="126" t="str">
        <f ca="1" t="shared" si="4"/>
        <v>M</v>
      </c>
      <c r="F30" s="51">
        <v>30</v>
      </c>
      <c r="G30" s="127">
        <v>10</v>
      </c>
      <c r="H30" s="127">
        <v>0</v>
      </c>
      <c r="I30" s="127">
        <v>10</v>
      </c>
      <c r="J30" s="127">
        <v>0</v>
      </c>
      <c r="K30" s="128">
        <v>10</v>
      </c>
      <c r="L30" s="129" t="s">
        <v>154</v>
      </c>
      <c r="M30" s="130">
        <f t="shared" si="5"/>
        <v>30</v>
      </c>
      <c r="N30" s="131"/>
      <c r="O30" s="132"/>
      <c r="P30" s="133">
        <f ca="1" t="shared" si="1"/>
        <v>60</v>
      </c>
      <c r="Q30" s="115"/>
      <c r="R30" s="73"/>
      <c r="S30" s="262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53</v>
      </c>
      <c r="C31" s="125">
        <v>8</v>
      </c>
      <c r="D31" s="53" t="str">
        <f ca="1" t="shared" si="4"/>
        <v>BELLIER Tanguy</v>
      </c>
      <c r="E31" s="126" t="str">
        <f ca="1" t="shared" si="4"/>
        <v>M</v>
      </c>
      <c r="F31" s="51">
        <v>20</v>
      </c>
      <c r="G31" s="127">
        <v>0</v>
      </c>
      <c r="H31" s="127">
        <v>10</v>
      </c>
      <c r="I31" s="127">
        <v>10</v>
      </c>
      <c r="J31" s="127">
        <v>0</v>
      </c>
      <c r="K31" s="128">
        <v>10</v>
      </c>
      <c r="L31" s="129" t="s">
        <v>154</v>
      </c>
      <c r="M31" s="130">
        <f t="shared" si="5"/>
        <v>30</v>
      </c>
      <c r="N31" s="131"/>
      <c r="O31" s="132"/>
      <c r="P31" s="133">
        <f ca="1" t="shared" si="1"/>
        <v>50</v>
      </c>
      <c r="Q31" s="134"/>
      <c r="R31" s="73"/>
      <c r="S31" s="262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44</v>
      </c>
      <c r="C32" s="125">
        <v>9</v>
      </c>
      <c r="D32" s="65" t="str">
        <f ca="1" t="shared" si="4"/>
        <v>CERVELLO Quentin</v>
      </c>
      <c r="E32" s="126" t="str">
        <f ca="1" t="shared" si="4"/>
        <v>M</v>
      </c>
      <c r="F32" s="51">
        <v>90</v>
      </c>
      <c r="G32" s="127">
        <v>0</v>
      </c>
      <c r="H32" s="127">
        <v>0</v>
      </c>
      <c r="I32" s="127">
        <v>0</v>
      </c>
      <c r="J32" s="127">
        <v>0</v>
      </c>
      <c r="K32" s="128">
        <v>10</v>
      </c>
      <c r="L32" s="129" t="s">
        <v>154</v>
      </c>
      <c r="M32" s="130">
        <f t="shared" si="5"/>
        <v>10</v>
      </c>
      <c r="N32" s="131"/>
      <c r="O32" s="132"/>
      <c r="P32" s="114">
        <f ca="1" t="shared" si="1"/>
        <v>100</v>
      </c>
      <c r="Q32" s="115"/>
      <c r="R32" s="141"/>
      <c r="S32" s="262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TBO</v>
      </c>
      <c r="B33" s="144">
        <f ca="1" t="shared" si="3"/>
        <v>37</v>
      </c>
      <c r="C33" s="145">
        <v>10</v>
      </c>
      <c r="D33" s="178" t="str">
        <f ca="1" t="shared" si="4"/>
        <v>FONTENILLE Adrien</v>
      </c>
      <c r="E33" s="147" t="str">
        <f ca="1" t="shared" si="4"/>
        <v>M</v>
      </c>
      <c r="F33" s="139">
        <v>60</v>
      </c>
      <c r="G33" s="148">
        <v>0</v>
      </c>
      <c r="H33" s="148">
        <v>10</v>
      </c>
      <c r="I33" s="148">
        <v>0</v>
      </c>
      <c r="J33" s="148">
        <v>0</v>
      </c>
      <c r="K33" s="149">
        <v>0</v>
      </c>
      <c r="L33" s="150" t="s">
        <v>154</v>
      </c>
      <c r="M33" s="151">
        <f t="shared" si="5"/>
        <v>10</v>
      </c>
      <c r="N33" s="152"/>
      <c r="O33" s="132"/>
      <c r="P33" s="114">
        <f ca="1" t="shared" si="1"/>
        <v>70</v>
      </c>
      <c r="Q33" s="115"/>
      <c r="R33" s="141"/>
      <c r="S33" s="153" t="s">
        <v>47</v>
      </c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23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>
        <v>14</v>
      </c>
      <c r="Z35" s="162">
        <v>15</v>
      </c>
      <c r="AA35" s="162">
        <v>16</v>
      </c>
      <c r="AB35" s="162">
        <v>17</v>
      </c>
      <c r="AC35" s="162">
        <v>18</v>
      </c>
      <c r="AD35" s="162">
        <v>19</v>
      </c>
      <c r="AE35" s="162">
        <v>20</v>
      </c>
      <c r="AF35" s="162">
        <v>21</v>
      </c>
      <c r="AG35" s="162">
        <v>22</v>
      </c>
      <c r="AH35" s="162"/>
      <c r="AI35" s="162"/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3</v>
      </c>
      <c r="Z36" s="162">
        <v>4</v>
      </c>
      <c r="AA36" s="162">
        <v>4</v>
      </c>
      <c r="AB36" s="162">
        <v>4</v>
      </c>
      <c r="AC36" s="162">
        <v>4</v>
      </c>
      <c r="AD36" s="162">
        <v>4</v>
      </c>
      <c r="AE36" s="162">
        <v>5</v>
      </c>
      <c r="AF36" s="162">
        <v>5</v>
      </c>
      <c r="AG36" s="162">
        <v>5</v>
      </c>
      <c r="AH36" s="162"/>
      <c r="AI36" s="162"/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>
        <v>3</v>
      </c>
      <c r="W37" s="162">
        <v>3</v>
      </c>
      <c r="X37" s="162">
        <v>3</v>
      </c>
      <c r="Y37" s="162">
        <v>3</v>
      </c>
      <c r="Z37" s="162">
        <v>3</v>
      </c>
      <c r="AA37" s="162">
        <v>3</v>
      </c>
      <c r="AB37" s="162">
        <v>4</v>
      </c>
      <c r="AC37" s="162">
        <v>4</v>
      </c>
      <c r="AD37" s="162">
        <v>4</v>
      </c>
      <c r="AE37" s="162">
        <v>5</v>
      </c>
      <c r="AF37" s="162">
        <v>4</v>
      </c>
      <c r="AG37" s="162">
        <v>4</v>
      </c>
      <c r="AH37" s="162"/>
      <c r="AI37" s="162"/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7</v>
      </c>
      <c r="M39" s="171">
        <v>0</v>
      </c>
      <c r="N39" s="171">
        <v>0</v>
      </c>
      <c r="O39" s="171">
        <v>7</v>
      </c>
      <c r="P39" s="171">
        <v>10</v>
      </c>
      <c r="Q39" s="171">
        <v>0</v>
      </c>
      <c r="R39" s="171">
        <v>0</v>
      </c>
      <c r="S39" s="171">
        <v>0</v>
      </c>
      <c r="T39" s="171">
        <v>0</v>
      </c>
      <c r="U39" s="171">
        <v>0</v>
      </c>
      <c r="V39" s="171">
        <v>10</v>
      </c>
      <c r="W39" s="171">
        <v>0</v>
      </c>
      <c r="X39" s="171">
        <v>10</v>
      </c>
      <c r="Y39" s="171">
        <v>0</v>
      </c>
      <c r="Z39" s="171">
        <v>10</v>
      </c>
      <c r="AA39" s="171">
        <v>0</v>
      </c>
      <c r="AB39" s="171">
        <v>0</v>
      </c>
      <c r="AC39" s="171">
        <v>7</v>
      </c>
      <c r="AD39" s="171">
        <v>0</v>
      </c>
      <c r="AE39" s="171">
        <v>0</v>
      </c>
      <c r="AF39" s="172">
        <v>7</v>
      </c>
      <c r="AG39" s="172">
        <v>10</v>
      </c>
      <c r="AH39" s="172"/>
      <c r="AI39" s="172"/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0</v>
      </c>
      <c r="N40" s="171">
        <v>10</v>
      </c>
      <c r="O40" s="171">
        <v>0</v>
      </c>
      <c r="P40" s="171">
        <v>0</v>
      </c>
      <c r="Q40" s="171">
        <v>10</v>
      </c>
      <c r="R40" s="171">
        <v>10</v>
      </c>
      <c r="S40" s="171">
        <v>0</v>
      </c>
      <c r="T40" s="171">
        <v>10</v>
      </c>
      <c r="U40" s="171">
        <v>0</v>
      </c>
      <c r="V40" s="171">
        <v>0</v>
      </c>
      <c r="W40" s="171">
        <v>10</v>
      </c>
      <c r="X40" s="171">
        <v>0</v>
      </c>
      <c r="Y40" s="171">
        <v>10</v>
      </c>
      <c r="Z40" s="171">
        <v>0</v>
      </c>
      <c r="AA40" s="171">
        <v>10</v>
      </c>
      <c r="AB40" s="171">
        <v>0</v>
      </c>
      <c r="AC40" s="171">
        <v>0</v>
      </c>
      <c r="AD40" s="171">
        <v>10</v>
      </c>
      <c r="AE40" s="171">
        <v>7</v>
      </c>
      <c r="AF40" s="171">
        <v>0</v>
      </c>
      <c r="AG40" s="171">
        <v>0</v>
      </c>
      <c r="AH40" s="171"/>
      <c r="AI40" s="171"/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>
        <v>23</v>
      </c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>
        <v>5</v>
      </c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>
        <v>5</v>
      </c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>
        <v>0</v>
      </c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>
        <v>0</v>
      </c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3" activePane="bottomLeft" state="frozen"/>
      <selection pane="topLeft" activeCell="G18" sqref="G18:K18"/>
      <selection pane="bottomLeft" activeCell="O20" sqref="O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427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222</v>
      </c>
      <c r="U2" s="15" t="s">
        <v>4</v>
      </c>
      <c r="V2" s="15" t="s">
        <v>5</v>
      </c>
      <c r="W2" s="5"/>
      <c r="X2" s="16" t="str">
        <f>IF(T2="","",T2)</f>
        <v>4</v>
      </c>
      <c r="Y2" s="16" t="str">
        <f>IF(U2="","",U2)</f>
        <v>3</v>
      </c>
      <c r="Z2" s="16" t="str">
        <f>IF(V2="","",V2)</f>
        <v>1</v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42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5" t="s">
        <v>21</v>
      </c>
      <c r="Q8" s="45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5" t="s">
        <v>31</v>
      </c>
      <c r="AA8" s="83" t="s">
        <v>32</v>
      </c>
      <c r="AB8" s="43" t="s">
        <v>33</v>
      </c>
      <c r="AC8" s="43" t="s">
        <v>34</v>
      </c>
      <c r="AD8" s="43" t="s">
        <v>35</v>
      </c>
      <c r="AE8" s="45" t="s">
        <v>36</v>
      </c>
      <c r="AF8" s="43" t="s">
        <v>37</v>
      </c>
      <c r="AG8" s="45" t="s">
        <v>38</v>
      </c>
      <c r="AH8" s="43" t="s">
        <v>39</v>
      </c>
      <c r="AI8" s="43" t="s">
        <v>40</v>
      </c>
      <c r="AJ8" s="45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85</v>
      </c>
      <c r="C9" s="52">
        <f ca="1">OFFSET(C9,15,0)</f>
        <v>1</v>
      </c>
      <c r="D9" s="53" t="s">
        <v>428</v>
      </c>
      <c r="E9" s="51" t="s">
        <v>45</v>
      </c>
      <c r="F9" s="51">
        <v>60</v>
      </c>
      <c r="G9" s="54" t="s">
        <v>312</v>
      </c>
      <c r="H9" s="55"/>
      <c r="I9" s="55"/>
      <c r="J9" s="55"/>
      <c r="K9" s="56"/>
      <c r="L9" s="57"/>
      <c r="M9" s="58"/>
      <c r="N9" s="58"/>
      <c r="O9" s="58"/>
      <c r="P9" s="58"/>
      <c r="Q9" s="57"/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/>
      <c r="AB9" s="58"/>
      <c r="AC9" s="58"/>
      <c r="AD9" s="58"/>
      <c r="AE9" s="57"/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53</v>
      </c>
      <c r="C10" s="52">
        <f aca="true" ca="1" t="shared" si="0" ref="C10:C18">OFFSET(C10,15,0)</f>
        <v>2</v>
      </c>
      <c r="D10" s="65" t="s">
        <v>429</v>
      </c>
      <c r="E10" s="51" t="s">
        <v>45</v>
      </c>
      <c r="F10" s="51">
        <v>60</v>
      </c>
      <c r="G10" s="54" t="s">
        <v>430</v>
      </c>
      <c r="H10" s="55"/>
      <c r="I10" s="55"/>
      <c r="J10" s="55"/>
      <c r="K10" s="56"/>
      <c r="L10" s="58"/>
      <c r="M10" s="58"/>
      <c r="N10" s="57" t="s">
        <v>59</v>
      </c>
      <c r="O10" s="58"/>
      <c r="P10" s="58"/>
      <c r="Q10" s="58"/>
      <c r="R10" s="58"/>
      <c r="S10" s="57" t="s">
        <v>54</v>
      </c>
      <c r="T10" s="58"/>
      <c r="U10" s="58"/>
      <c r="V10" s="58"/>
      <c r="W10" s="57" t="s">
        <v>54</v>
      </c>
      <c r="X10" s="58"/>
      <c r="Y10" s="58"/>
      <c r="Z10" s="58"/>
      <c r="AA10" s="58"/>
      <c r="AB10" s="58"/>
      <c r="AC10" s="57" t="s">
        <v>187</v>
      </c>
      <c r="AD10" s="58"/>
      <c r="AE10" s="58"/>
      <c r="AF10" s="57" t="s">
        <v>47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43</v>
      </c>
      <c r="B11" s="51">
        <v>72</v>
      </c>
      <c r="C11" s="52">
        <f ca="1" t="shared" si="0"/>
        <v>3</v>
      </c>
      <c r="D11" s="65" t="s">
        <v>431</v>
      </c>
      <c r="E11" s="51" t="s">
        <v>45</v>
      </c>
      <c r="F11" s="51">
        <v>60</v>
      </c>
      <c r="G11" s="54" t="s">
        <v>353</v>
      </c>
      <c r="H11" s="55"/>
      <c r="I11" s="55"/>
      <c r="J11" s="55"/>
      <c r="K11" s="56"/>
      <c r="L11" s="57"/>
      <c r="M11" s="58"/>
      <c r="N11" s="58"/>
      <c r="O11" s="58"/>
      <c r="P11" s="58"/>
      <c r="Q11" s="58"/>
      <c r="R11" s="58"/>
      <c r="S11" s="58"/>
      <c r="T11" s="57" t="s">
        <v>48</v>
      </c>
      <c r="U11" s="58"/>
      <c r="V11" s="58"/>
      <c r="W11" s="58"/>
      <c r="X11" s="58"/>
      <c r="Y11" s="57" t="s">
        <v>234</v>
      </c>
      <c r="Z11" s="58"/>
      <c r="AA11" s="58"/>
      <c r="AB11" s="58"/>
      <c r="AC11" s="58"/>
      <c r="AD11" s="57" t="s">
        <v>66</v>
      </c>
      <c r="AE11" s="58"/>
      <c r="AF11" s="58"/>
      <c r="AG11" s="58"/>
      <c r="AH11" s="57" t="s">
        <v>132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72</v>
      </c>
      <c r="C12" s="52">
        <f ca="1" t="shared" si="0"/>
        <v>4</v>
      </c>
      <c r="D12" s="53" t="s">
        <v>432</v>
      </c>
      <c r="E12" s="51" t="s">
        <v>45</v>
      </c>
      <c r="F12" s="51">
        <v>60</v>
      </c>
      <c r="G12" s="54" t="s">
        <v>369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47</v>
      </c>
      <c r="S12" s="58"/>
      <c r="T12" s="58"/>
      <c r="U12" s="58"/>
      <c r="V12" s="57" t="s">
        <v>47</v>
      </c>
      <c r="W12" s="58"/>
      <c r="X12" s="58"/>
      <c r="Y12" s="58"/>
      <c r="Z12" s="57"/>
      <c r="AA12" s="58"/>
      <c r="AB12" s="58"/>
      <c r="AC12" s="58"/>
      <c r="AD12" s="58"/>
      <c r="AE12" s="58"/>
      <c r="AF12" s="58"/>
      <c r="AG12" s="58"/>
      <c r="AH12" s="58"/>
      <c r="AI12" s="57" t="s">
        <v>47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49</v>
      </c>
      <c r="C13" s="52">
        <f ca="1" t="shared" si="0"/>
        <v>5</v>
      </c>
      <c r="D13" s="53" t="s">
        <v>433</v>
      </c>
      <c r="E13" s="51" t="s">
        <v>45</v>
      </c>
      <c r="F13" s="51">
        <v>60</v>
      </c>
      <c r="G13" s="54" t="s">
        <v>316</v>
      </c>
      <c r="H13" s="55"/>
      <c r="I13" s="55"/>
      <c r="J13" s="55"/>
      <c r="K13" s="56"/>
      <c r="L13" s="58"/>
      <c r="M13" s="58"/>
      <c r="N13" s="58"/>
      <c r="O13" s="57" t="s">
        <v>57</v>
      </c>
      <c r="P13" s="58"/>
      <c r="Q13" s="58"/>
      <c r="R13" s="58"/>
      <c r="S13" s="58"/>
      <c r="T13" s="57" t="s">
        <v>47</v>
      </c>
      <c r="U13" s="58"/>
      <c r="V13" s="58"/>
      <c r="W13" s="58"/>
      <c r="X13" s="58"/>
      <c r="Y13" s="58"/>
      <c r="Z13" s="58"/>
      <c r="AA13" s="57"/>
      <c r="AB13" s="58"/>
      <c r="AC13" s="58"/>
      <c r="AD13" s="58"/>
      <c r="AE13" s="58"/>
      <c r="AF13" s="57" t="s">
        <v>54</v>
      </c>
      <c r="AG13" s="58"/>
      <c r="AH13" s="58"/>
      <c r="AI13" s="58"/>
      <c r="AJ13" s="57"/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49</v>
      </c>
      <c r="C14" s="52">
        <f ca="1" t="shared" si="0"/>
        <v>6</v>
      </c>
      <c r="D14" s="53" t="s">
        <v>434</v>
      </c>
      <c r="E14" s="51" t="s">
        <v>45</v>
      </c>
      <c r="F14" s="51">
        <v>60</v>
      </c>
      <c r="G14" s="54" t="s">
        <v>306</v>
      </c>
      <c r="H14" s="55"/>
      <c r="I14" s="55"/>
      <c r="J14" s="55"/>
      <c r="K14" s="56"/>
      <c r="L14" s="58"/>
      <c r="M14" s="58"/>
      <c r="N14" s="58"/>
      <c r="O14" s="58"/>
      <c r="P14" s="58"/>
      <c r="Q14" s="57"/>
      <c r="R14" s="58"/>
      <c r="S14" s="58"/>
      <c r="T14" s="58"/>
      <c r="U14" s="57" t="s">
        <v>177</v>
      </c>
      <c r="V14" s="58"/>
      <c r="W14" s="57" t="s">
        <v>47</v>
      </c>
      <c r="X14" s="58"/>
      <c r="Y14" s="58"/>
      <c r="Z14" s="58"/>
      <c r="AA14" s="58"/>
      <c r="AB14" s="58"/>
      <c r="AC14" s="58"/>
      <c r="AD14" s="57" t="s">
        <v>54</v>
      </c>
      <c r="AE14" s="58"/>
      <c r="AF14" s="58"/>
      <c r="AG14" s="57"/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51</v>
      </c>
      <c r="B15" s="51">
        <v>56</v>
      </c>
      <c r="C15" s="52">
        <f ca="1" t="shared" si="0"/>
        <v>7</v>
      </c>
      <c r="D15" s="53" t="s">
        <v>435</v>
      </c>
      <c r="E15" s="51" t="s">
        <v>45</v>
      </c>
      <c r="F15" s="51">
        <v>61</v>
      </c>
      <c r="G15" s="54" t="s">
        <v>436</v>
      </c>
      <c r="H15" s="55"/>
      <c r="I15" s="55"/>
      <c r="J15" s="55"/>
      <c r="K15" s="56"/>
      <c r="L15" s="58"/>
      <c r="M15" s="58"/>
      <c r="N15" s="58"/>
      <c r="O15" s="58"/>
      <c r="P15" s="57"/>
      <c r="Q15" s="58"/>
      <c r="R15" s="58"/>
      <c r="S15" s="57" t="s">
        <v>47</v>
      </c>
      <c r="T15" s="58"/>
      <c r="U15" s="58"/>
      <c r="V15" s="58"/>
      <c r="W15" s="58"/>
      <c r="X15" s="58"/>
      <c r="Y15" s="57" t="s">
        <v>82</v>
      </c>
      <c r="Z15" s="58"/>
      <c r="AA15" s="58"/>
      <c r="AB15" s="57" t="s">
        <v>47</v>
      </c>
      <c r="AC15" s="58"/>
      <c r="AD15" s="58"/>
      <c r="AE15" s="57"/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49</v>
      </c>
      <c r="C16" s="52">
        <f ca="1" t="shared" si="0"/>
        <v>8</v>
      </c>
      <c r="D16" s="65" t="s">
        <v>437</v>
      </c>
      <c r="E16" s="51" t="s">
        <v>45</v>
      </c>
      <c r="F16" s="51">
        <v>61</v>
      </c>
      <c r="G16" s="54" t="s">
        <v>196</v>
      </c>
      <c r="H16" s="55"/>
      <c r="I16" s="55"/>
      <c r="J16" s="55"/>
      <c r="K16" s="56"/>
      <c r="L16" s="58"/>
      <c r="M16" s="57" t="s">
        <v>47</v>
      </c>
      <c r="N16" s="58"/>
      <c r="O16" s="58"/>
      <c r="P16" s="58"/>
      <c r="Q16" s="58"/>
      <c r="R16" s="57" t="s">
        <v>59</v>
      </c>
      <c r="S16" s="58"/>
      <c r="T16" s="58"/>
      <c r="U16" s="58"/>
      <c r="V16" s="58"/>
      <c r="W16" s="58"/>
      <c r="X16" s="57" t="s">
        <v>47</v>
      </c>
      <c r="Y16" s="58"/>
      <c r="Z16" s="58"/>
      <c r="AA16" s="58"/>
      <c r="AB16" s="58"/>
      <c r="AC16" s="57" t="s">
        <v>47</v>
      </c>
      <c r="AD16" s="58"/>
      <c r="AE16" s="58"/>
      <c r="AF16" s="58"/>
      <c r="AG16" s="58"/>
      <c r="AH16" s="57" t="s">
        <v>47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44</v>
      </c>
      <c r="C17" s="52">
        <f ca="1" t="shared" si="0"/>
        <v>9</v>
      </c>
      <c r="D17" s="65" t="s">
        <v>438</v>
      </c>
      <c r="E17" s="51" t="s">
        <v>45</v>
      </c>
      <c r="F17" s="51">
        <v>61</v>
      </c>
      <c r="G17" s="54" t="s">
        <v>233</v>
      </c>
      <c r="H17" s="55"/>
      <c r="I17" s="55"/>
      <c r="J17" s="55"/>
      <c r="K17" s="56"/>
      <c r="L17" s="58"/>
      <c r="M17" s="58"/>
      <c r="N17" s="58"/>
      <c r="O17" s="57" t="s">
        <v>47</v>
      </c>
      <c r="P17" s="58"/>
      <c r="Q17" s="58"/>
      <c r="R17" s="58"/>
      <c r="S17" s="58"/>
      <c r="T17" s="58"/>
      <c r="U17" s="57" t="s">
        <v>66</v>
      </c>
      <c r="V17" s="58"/>
      <c r="W17" s="58"/>
      <c r="X17" s="57" t="s">
        <v>54</v>
      </c>
      <c r="Y17" s="58"/>
      <c r="Z17" s="58"/>
      <c r="AA17" s="58"/>
      <c r="AB17" s="57" t="s">
        <v>54</v>
      </c>
      <c r="AC17" s="58"/>
      <c r="AD17" s="58"/>
      <c r="AE17" s="58"/>
      <c r="AF17" s="58"/>
      <c r="AG17" s="58"/>
      <c r="AH17" s="58"/>
      <c r="AI17" s="57" t="s">
        <v>54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51</v>
      </c>
      <c r="B18" s="51">
        <v>56</v>
      </c>
      <c r="C18" s="52">
        <f ca="1" t="shared" si="0"/>
        <v>10</v>
      </c>
      <c r="D18" s="65" t="s">
        <v>439</v>
      </c>
      <c r="E18" s="67" t="s">
        <v>45</v>
      </c>
      <c r="F18" s="67">
        <v>61</v>
      </c>
      <c r="G18" s="54" t="s">
        <v>308</v>
      </c>
      <c r="H18" s="55"/>
      <c r="I18" s="55"/>
      <c r="J18" s="55"/>
      <c r="K18" s="56"/>
      <c r="L18" s="58"/>
      <c r="M18" s="57" t="s">
        <v>54</v>
      </c>
      <c r="N18" s="58"/>
      <c r="O18" s="58"/>
      <c r="P18" s="57"/>
      <c r="Q18" s="58"/>
      <c r="R18" s="58"/>
      <c r="S18" s="58"/>
      <c r="T18" s="58"/>
      <c r="U18" s="58"/>
      <c r="V18" s="58"/>
      <c r="W18" s="58"/>
      <c r="X18" s="58"/>
      <c r="Y18" s="58"/>
      <c r="Z18" s="57"/>
      <c r="AA18" s="58"/>
      <c r="AB18" s="58"/>
      <c r="AC18" s="58"/>
      <c r="AD18" s="58"/>
      <c r="AE18" s="58"/>
      <c r="AF18" s="58"/>
      <c r="AG18" s="57"/>
      <c r="AH18" s="58"/>
      <c r="AI18" s="58"/>
      <c r="AJ18" s="57"/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5" t="s">
        <v>87</v>
      </c>
      <c r="H20" s="45" t="s">
        <v>88</v>
      </c>
      <c r="I20" s="45" t="s">
        <v>89</v>
      </c>
      <c r="J20" s="45" t="s">
        <v>90</v>
      </c>
      <c r="K20" s="44" t="s">
        <v>91</v>
      </c>
      <c r="L20" s="83" t="s">
        <v>92</v>
      </c>
      <c r="M20" s="83" t="s">
        <v>93</v>
      </c>
      <c r="N20" s="83" t="s">
        <v>94</v>
      </c>
      <c r="O20" s="83" t="s">
        <v>95</v>
      </c>
      <c r="P20" s="83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4" t="s">
        <v>99</v>
      </c>
      <c r="I21" s="45" t="s">
        <v>100</v>
      </c>
      <c r="J21" s="44" t="s">
        <v>101</v>
      </c>
      <c r="K21" s="44" t="s">
        <v>102</v>
      </c>
      <c r="L21" s="45" t="s">
        <v>103</v>
      </c>
      <c r="M21" s="83" t="s">
        <v>104</v>
      </c>
      <c r="N21" s="45" t="s">
        <v>105</v>
      </c>
      <c r="O21" s="45" t="s">
        <v>106</v>
      </c>
      <c r="P21" s="44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76" t="s">
        <v>92</v>
      </c>
      <c r="T23" s="261" t="s">
        <v>104</v>
      </c>
      <c r="U23" s="261" t="s">
        <v>100</v>
      </c>
      <c r="V23" s="261" t="s">
        <v>95</v>
      </c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85</v>
      </c>
      <c r="C24" s="125">
        <v>1</v>
      </c>
      <c r="D24" s="53" t="str">
        <f ca="1">OFFSET(D24,-15,0)</f>
        <v>HIRARDOT Victor</v>
      </c>
      <c r="E24" s="126" t="str">
        <f ca="1">OFFSET(E24,-15,0)</f>
        <v>M</v>
      </c>
      <c r="F24" s="51">
        <v>0</v>
      </c>
      <c r="G24" s="127">
        <v>0</v>
      </c>
      <c r="H24" s="127">
        <v>0</v>
      </c>
      <c r="I24" s="127">
        <f>IF(L24&lt;&gt;"","-","")</f>
      </c>
      <c r="J24" s="127">
        <f>IF(L24&lt;&gt;"","-","")</f>
      </c>
      <c r="K24" s="128">
        <f>IF(L24&lt;&gt;"","-","")</f>
      </c>
      <c r="L24" s="129"/>
      <c r="M24" s="130">
        <f>SUM(G24:K24)</f>
        <v>0</v>
      </c>
      <c r="N24" s="131"/>
      <c r="O24" s="132"/>
      <c r="P24" s="133">
        <f aca="true" ca="1" t="shared" si="1" ref="P24:P33">SUM(OFFSET(P24,0,-10),OFFSET(P24,0,-3))</f>
        <v>0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2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53</v>
      </c>
      <c r="C25" s="125">
        <v>2</v>
      </c>
      <c r="D25" s="65" t="str">
        <f aca="true" ca="1" t="shared" si="4" ref="D25:E33">OFFSET(D25,-15,0)</f>
        <v>L Hote Alexandre</v>
      </c>
      <c r="E25" s="126" t="str">
        <f ca="1" t="shared" si="4"/>
        <v>M</v>
      </c>
      <c r="F25" s="51">
        <v>50</v>
      </c>
      <c r="G25" s="127">
        <v>10</v>
      </c>
      <c r="H25" s="127">
        <v>10</v>
      </c>
      <c r="I25" s="127">
        <v>10</v>
      </c>
      <c r="J25" s="127">
        <v>10</v>
      </c>
      <c r="K25" s="128">
        <v>0</v>
      </c>
      <c r="L25" s="129" t="s">
        <v>154</v>
      </c>
      <c r="M25" s="130">
        <f aca="true" t="shared" si="5" ref="M25:M33">SUM(G25:K25)</f>
        <v>40</v>
      </c>
      <c r="N25" s="131"/>
      <c r="O25" s="132"/>
      <c r="P25" s="133">
        <f ca="1" t="shared" si="1"/>
        <v>90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PDL</v>
      </c>
      <c r="B26" s="124">
        <f ca="1" t="shared" si="3"/>
        <v>72</v>
      </c>
      <c r="C26" s="125">
        <v>3</v>
      </c>
      <c r="D26" s="65" t="str">
        <f ca="1" t="shared" si="4"/>
        <v>LECOQ Axel</v>
      </c>
      <c r="E26" s="126" t="str">
        <f ca="1" t="shared" si="4"/>
        <v>M</v>
      </c>
      <c r="F26" s="51">
        <v>40</v>
      </c>
      <c r="G26" s="127">
        <v>10</v>
      </c>
      <c r="H26" s="127">
        <v>10</v>
      </c>
      <c r="I26" s="127">
        <v>10</v>
      </c>
      <c r="J26" s="127">
        <v>0</v>
      </c>
      <c r="K26" s="128">
        <v>10</v>
      </c>
      <c r="L26" s="129" t="s">
        <v>154</v>
      </c>
      <c r="M26" s="130">
        <f t="shared" si="5"/>
        <v>40</v>
      </c>
      <c r="N26" s="131"/>
      <c r="O26" s="132"/>
      <c r="P26" s="133">
        <f ca="1" t="shared" si="1"/>
        <v>80</v>
      </c>
      <c r="Q26" s="134"/>
      <c r="R26" s="73"/>
      <c r="S26" s="135"/>
      <c r="T26" s="136"/>
      <c r="U26" s="136" t="s">
        <v>59</v>
      </c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72</v>
      </c>
      <c r="C27" s="125">
        <v>4</v>
      </c>
      <c r="D27" s="53" t="str">
        <f ca="1" t="shared" si="4"/>
        <v>LELIEVRE Theo</v>
      </c>
      <c r="E27" s="126" t="str">
        <f ca="1" t="shared" si="4"/>
        <v>M</v>
      </c>
      <c r="F27" s="51">
        <v>30</v>
      </c>
      <c r="G27" s="127">
        <v>0</v>
      </c>
      <c r="H27" s="127">
        <v>0</v>
      </c>
      <c r="I27" s="127">
        <v>0</v>
      </c>
      <c r="J27" s="127">
        <v>0</v>
      </c>
      <c r="K27" s="128">
        <v>0</v>
      </c>
      <c r="L27" s="129" t="s">
        <v>154</v>
      </c>
      <c r="M27" s="130">
        <f t="shared" si="5"/>
        <v>0</v>
      </c>
      <c r="N27" s="131"/>
      <c r="O27" s="132"/>
      <c r="P27" s="133">
        <f ca="1" t="shared" si="1"/>
        <v>30</v>
      </c>
      <c r="Q27" s="134"/>
      <c r="R27" s="73"/>
      <c r="S27" s="135" t="s">
        <v>47</v>
      </c>
      <c r="T27" s="136"/>
      <c r="U27" s="136" t="s">
        <v>47</v>
      </c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49</v>
      </c>
      <c r="C28" s="125">
        <v>5</v>
      </c>
      <c r="D28" s="53" t="str">
        <f ca="1" t="shared" si="4"/>
        <v>NORMAND Melvin</v>
      </c>
      <c r="E28" s="126" t="str">
        <f ca="1" t="shared" si="4"/>
        <v>M</v>
      </c>
      <c r="F28" s="51">
        <v>57</v>
      </c>
      <c r="G28" s="127">
        <v>7</v>
      </c>
      <c r="H28" s="127">
        <v>0</v>
      </c>
      <c r="I28" s="127">
        <v>10</v>
      </c>
      <c r="J28" s="127">
        <v>10</v>
      </c>
      <c r="K28" s="128">
        <v>0</v>
      </c>
      <c r="L28" s="129" t="s">
        <v>154</v>
      </c>
      <c r="M28" s="130">
        <f t="shared" si="5"/>
        <v>27</v>
      </c>
      <c r="N28" s="131"/>
      <c r="O28" s="132"/>
      <c r="P28" s="133">
        <f ca="1" t="shared" si="1"/>
        <v>84</v>
      </c>
      <c r="Q28" s="134"/>
      <c r="R28" s="73"/>
      <c r="S28" s="135" t="s">
        <v>132</v>
      </c>
      <c r="T28" s="136"/>
      <c r="U28" s="136"/>
      <c r="V28" s="136" t="s">
        <v>47</v>
      </c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49</v>
      </c>
      <c r="C29" s="125">
        <v>6</v>
      </c>
      <c r="D29" s="53" t="str">
        <f ca="1" t="shared" si="4"/>
        <v>PACAUD Etienne</v>
      </c>
      <c r="E29" s="126" t="str">
        <f ca="1" t="shared" si="4"/>
        <v>M</v>
      </c>
      <c r="F29" s="51">
        <v>0</v>
      </c>
      <c r="G29" s="127">
        <v>0</v>
      </c>
      <c r="H29" s="127">
        <v>10</v>
      </c>
      <c r="I29" s="127">
        <v>10</v>
      </c>
      <c r="J29" s="127">
        <v>10</v>
      </c>
      <c r="K29" s="128">
        <v>10</v>
      </c>
      <c r="L29" s="129" t="s">
        <v>154</v>
      </c>
      <c r="M29" s="130">
        <f>SUM(G29:K29)</f>
        <v>40</v>
      </c>
      <c r="N29" s="131"/>
      <c r="O29" s="132"/>
      <c r="P29" s="133">
        <f ca="1" t="shared" si="1"/>
        <v>40</v>
      </c>
      <c r="Q29" s="115"/>
      <c r="R29" s="73"/>
      <c r="S29" s="135"/>
      <c r="T29" s="136" t="s">
        <v>59</v>
      </c>
      <c r="U29" s="136"/>
      <c r="V29" s="136" t="s">
        <v>54</v>
      </c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BRE</v>
      </c>
      <c r="B30" s="124">
        <f ca="1" t="shared" si="3"/>
        <v>56</v>
      </c>
      <c r="C30" s="125">
        <v>7</v>
      </c>
      <c r="D30" s="53" t="str">
        <f ca="1" t="shared" si="4"/>
        <v>BERTHOLOM Francois</v>
      </c>
      <c r="E30" s="126" t="str">
        <f ca="1" t="shared" si="4"/>
        <v>M</v>
      </c>
      <c r="F30" s="51">
        <v>17</v>
      </c>
      <c r="G30" s="127">
        <v>0</v>
      </c>
      <c r="H30" s="127">
        <v>0</v>
      </c>
      <c r="I30" s="127">
        <v>0</v>
      </c>
      <c r="J30" s="127">
        <v>0</v>
      </c>
      <c r="K30" s="128">
        <f>IF(L30&lt;&gt;"","-","")</f>
      </c>
      <c r="L30" s="129"/>
      <c r="M30" s="130">
        <f t="shared" si="5"/>
        <v>0</v>
      </c>
      <c r="N30" s="131"/>
      <c r="O30" s="132"/>
      <c r="P30" s="133">
        <f ca="1" t="shared" si="1"/>
        <v>17</v>
      </c>
      <c r="Q30" s="115"/>
      <c r="R30" s="73"/>
      <c r="S30" s="135"/>
      <c r="T30" s="136" t="s">
        <v>47</v>
      </c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4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49</v>
      </c>
      <c r="C31" s="125">
        <v>8</v>
      </c>
      <c r="D31" s="65" t="str">
        <f ca="1" t="shared" si="4"/>
        <v>RAIMBAULT Julien</v>
      </c>
      <c r="E31" s="126" t="str">
        <f ca="1" t="shared" si="4"/>
        <v>M</v>
      </c>
      <c r="F31" s="51">
        <v>17</v>
      </c>
      <c r="G31" s="127">
        <v>0</v>
      </c>
      <c r="H31" s="127">
        <v>10</v>
      </c>
      <c r="I31" s="127">
        <v>0</v>
      </c>
      <c r="J31" s="127">
        <v>0</v>
      </c>
      <c r="K31" s="128">
        <v>0</v>
      </c>
      <c r="L31" s="129" t="s">
        <v>154</v>
      </c>
      <c r="M31" s="130">
        <f t="shared" si="5"/>
        <v>10</v>
      </c>
      <c r="N31" s="131"/>
      <c r="O31" s="132"/>
      <c r="P31" s="133">
        <f ca="1" t="shared" si="1"/>
        <v>27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44</v>
      </c>
      <c r="C32" s="125">
        <v>9</v>
      </c>
      <c r="D32" s="65" t="str">
        <f ca="1" t="shared" si="4"/>
        <v>ROBERT Benjamin</v>
      </c>
      <c r="E32" s="126" t="str">
        <f ca="1" t="shared" si="4"/>
        <v>M</v>
      </c>
      <c r="F32" s="51">
        <v>10</v>
      </c>
      <c r="G32" s="127">
        <v>0</v>
      </c>
      <c r="H32" s="127">
        <v>10</v>
      </c>
      <c r="I32" s="127">
        <v>0</v>
      </c>
      <c r="J32" s="127">
        <v>10</v>
      </c>
      <c r="K32" s="128">
        <v>10</v>
      </c>
      <c r="L32" s="129" t="s">
        <v>154</v>
      </c>
      <c r="M32" s="130">
        <f t="shared" si="5"/>
        <v>30</v>
      </c>
      <c r="N32" s="131"/>
      <c r="O32" s="132"/>
      <c r="P32" s="114">
        <f ca="1" t="shared" si="1"/>
        <v>40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BRE</v>
      </c>
      <c r="B33" s="144">
        <f ca="1" t="shared" si="3"/>
        <v>56</v>
      </c>
      <c r="C33" s="145">
        <v>10</v>
      </c>
      <c r="D33" s="178" t="str">
        <f ca="1" t="shared" si="4"/>
        <v>ROLLO Antoine</v>
      </c>
      <c r="E33" s="147" t="str">
        <f ca="1" t="shared" si="4"/>
        <v>M</v>
      </c>
      <c r="F33" s="139">
        <v>94</v>
      </c>
      <c r="G33" s="148">
        <v>10</v>
      </c>
      <c r="H33" s="148" t="str">
        <f>IF(L33&lt;&gt;"","-","")</f>
        <v>-</v>
      </c>
      <c r="I33" s="148" t="str">
        <f>IF(L33&lt;&gt;"","-","")</f>
        <v>-</v>
      </c>
      <c r="J33" s="148" t="str">
        <f>IF(L33&lt;&gt;"","-","")</f>
        <v>-</v>
      </c>
      <c r="K33" s="149" t="str">
        <f>IF(L33&lt;&gt;"","-","")</f>
        <v>-</v>
      </c>
      <c r="L33" s="150" t="s">
        <v>121</v>
      </c>
      <c r="M33" s="151">
        <f t="shared" si="5"/>
        <v>10</v>
      </c>
      <c r="N33" s="152"/>
      <c r="O33" s="132"/>
      <c r="P33" s="138">
        <f ca="1" t="shared" si="1"/>
        <v>104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1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18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/>
      <c r="Q35" s="162"/>
      <c r="R35" s="162">
        <v>5</v>
      </c>
      <c r="S35" s="162">
        <v>6</v>
      </c>
      <c r="T35" s="162">
        <v>7</v>
      </c>
      <c r="U35" s="162">
        <v>11</v>
      </c>
      <c r="V35" s="162">
        <v>18</v>
      </c>
      <c r="W35" s="162">
        <v>9</v>
      </c>
      <c r="X35" s="162">
        <v>8</v>
      </c>
      <c r="Y35" s="162">
        <v>10</v>
      </c>
      <c r="Z35" s="162"/>
      <c r="AA35" s="162"/>
      <c r="AB35" s="162">
        <v>13</v>
      </c>
      <c r="AC35" s="162">
        <v>12</v>
      </c>
      <c r="AD35" s="162">
        <v>14</v>
      </c>
      <c r="AE35" s="162"/>
      <c r="AF35" s="162">
        <v>15</v>
      </c>
      <c r="AG35" s="162"/>
      <c r="AH35" s="162">
        <v>16</v>
      </c>
      <c r="AI35" s="162">
        <v>17</v>
      </c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/>
      <c r="Q36" s="162"/>
      <c r="R36" s="162">
        <v>2</v>
      </c>
      <c r="S36" s="162">
        <v>2</v>
      </c>
      <c r="T36" s="162">
        <v>2</v>
      </c>
      <c r="U36" s="162">
        <v>2</v>
      </c>
      <c r="V36" s="162">
        <v>2</v>
      </c>
      <c r="W36" s="162">
        <v>3</v>
      </c>
      <c r="X36" s="162">
        <v>3</v>
      </c>
      <c r="Y36" s="162">
        <v>3</v>
      </c>
      <c r="Z36" s="162"/>
      <c r="AA36" s="162"/>
      <c r="AB36" s="162">
        <v>3</v>
      </c>
      <c r="AC36" s="162">
        <v>4</v>
      </c>
      <c r="AD36" s="162">
        <v>4</v>
      </c>
      <c r="AE36" s="162"/>
      <c r="AF36" s="162">
        <v>5</v>
      </c>
      <c r="AG36" s="162"/>
      <c r="AH36" s="162">
        <v>5</v>
      </c>
      <c r="AI36" s="162">
        <v>3</v>
      </c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/>
      <c r="Q37" s="162"/>
      <c r="R37" s="162">
        <v>2</v>
      </c>
      <c r="S37" s="162">
        <v>1</v>
      </c>
      <c r="T37" s="162">
        <v>2</v>
      </c>
      <c r="U37" s="162">
        <v>3</v>
      </c>
      <c r="V37" s="162">
        <v>4</v>
      </c>
      <c r="W37" s="162">
        <v>1</v>
      </c>
      <c r="X37" s="162">
        <v>2</v>
      </c>
      <c r="Y37" s="162">
        <v>2</v>
      </c>
      <c r="Z37" s="162"/>
      <c r="AA37" s="162"/>
      <c r="AB37" s="162">
        <v>4</v>
      </c>
      <c r="AC37" s="162">
        <v>4</v>
      </c>
      <c r="AD37" s="162">
        <v>3</v>
      </c>
      <c r="AE37" s="162"/>
      <c r="AF37" s="162">
        <v>3</v>
      </c>
      <c r="AG37" s="162"/>
      <c r="AH37" s="162">
        <v>5</v>
      </c>
      <c r="AI37" s="162">
        <v>5</v>
      </c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0</v>
      </c>
      <c r="N39" s="171">
        <v>10</v>
      </c>
      <c r="O39" s="171">
        <v>7</v>
      </c>
      <c r="P39" s="171"/>
      <c r="Q39" s="171"/>
      <c r="R39" s="171">
        <v>0</v>
      </c>
      <c r="S39" s="171">
        <v>10</v>
      </c>
      <c r="T39" s="171">
        <v>10</v>
      </c>
      <c r="U39" s="171">
        <v>10</v>
      </c>
      <c r="V39" s="171">
        <v>0</v>
      </c>
      <c r="W39" s="171">
        <v>10</v>
      </c>
      <c r="X39" s="171">
        <v>0</v>
      </c>
      <c r="Y39" s="171">
        <v>10</v>
      </c>
      <c r="Z39" s="171"/>
      <c r="AA39" s="171"/>
      <c r="AB39" s="171">
        <v>0</v>
      </c>
      <c r="AC39" s="171">
        <v>10</v>
      </c>
      <c r="AD39" s="171">
        <v>0</v>
      </c>
      <c r="AE39" s="171"/>
      <c r="AF39" s="172">
        <v>0</v>
      </c>
      <c r="AG39" s="172"/>
      <c r="AH39" s="172">
        <v>10</v>
      </c>
      <c r="AI39" s="172">
        <v>0</v>
      </c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10</v>
      </c>
      <c r="N40" s="171">
        <v>0</v>
      </c>
      <c r="O40" s="171">
        <v>0</v>
      </c>
      <c r="P40" s="171"/>
      <c r="Q40" s="171"/>
      <c r="R40" s="171">
        <v>10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10</v>
      </c>
      <c r="Y40" s="171">
        <v>0</v>
      </c>
      <c r="Z40" s="171"/>
      <c r="AA40" s="171"/>
      <c r="AB40" s="171">
        <v>10</v>
      </c>
      <c r="AC40" s="171">
        <v>0</v>
      </c>
      <c r="AD40" s="171">
        <v>10</v>
      </c>
      <c r="AE40" s="171"/>
      <c r="AF40" s="171">
        <v>10</v>
      </c>
      <c r="AG40" s="171"/>
      <c r="AH40" s="171">
        <v>0</v>
      </c>
      <c r="AI40" s="171">
        <v>10</v>
      </c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18" sqref="G18:K18"/>
      <selection pane="bottomLeft" activeCell="AJ8" sqref="AJ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440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5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43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83" t="s">
        <v>32</v>
      </c>
      <c r="AB8" s="43" t="s">
        <v>33</v>
      </c>
      <c r="AC8" s="43" t="s">
        <v>34</v>
      </c>
      <c r="AD8" s="45" t="s">
        <v>35</v>
      </c>
      <c r="AE8" s="83" t="s">
        <v>36</v>
      </c>
      <c r="AF8" s="43" t="s">
        <v>37</v>
      </c>
      <c r="AG8" s="45" t="s">
        <v>38</v>
      </c>
      <c r="AH8" s="43" t="s">
        <v>39</v>
      </c>
      <c r="AI8" s="43" t="s">
        <v>40</v>
      </c>
      <c r="AJ8" s="8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51</v>
      </c>
      <c r="B9" s="51">
        <v>56</v>
      </c>
      <c r="C9" s="52">
        <f ca="1">OFFSET(C9,15,0)</f>
        <v>1</v>
      </c>
      <c r="D9" s="53" t="s">
        <v>441</v>
      </c>
      <c r="E9" s="51" t="s">
        <v>45</v>
      </c>
      <c r="F9" s="51">
        <v>62</v>
      </c>
      <c r="G9" s="54" t="s">
        <v>436</v>
      </c>
      <c r="H9" s="55"/>
      <c r="I9" s="55"/>
      <c r="J9" s="55"/>
      <c r="K9" s="56"/>
      <c r="L9" s="57" t="s">
        <v>47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/>
      <c r="AB9" s="58"/>
      <c r="AC9" s="58"/>
      <c r="AD9" s="58"/>
      <c r="AE9" s="57"/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44</v>
      </c>
      <c r="C10" s="52">
        <f aca="true" ca="1" t="shared" si="0" ref="C10:C18">OFFSET(C10,15,0)</f>
        <v>2</v>
      </c>
      <c r="D10" s="65" t="s">
        <v>442</v>
      </c>
      <c r="E10" s="51" t="s">
        <v>45</v>
      </c>
      <c r="F10" s="51">
        <v>62</v>
      </c>
      <c r="G10" s="54" t="s">
        <v>161</v>
      </c>
      <c r="H10" s="55"/>
      <c r="I10" s="55"/>
      <c r="J10" s="55"/>
      <c r="K10" s="56"/>
      <c r="L10" s="58"/>
      <c r="M10" s="58"/>
      <c r="N10" s="57" t="s">
        <v>59</v>
      </c>
      <c r="O10" s="58"/>
      <c r="P10" s="58"/>
      <c r="Q10" s="58"/>
      <c r="R10" s="58"/>
      <c r="S10" s="57" t="s">
        <v>47</v>
      </c>
      <c r="T10" s="58"/>
      <c r="U10" s="58"/>
      <c r="V10" s="58"/>
      <c r="W10" s="57" t="s">
        <v>47</v>
      </c>
      <c r="X10" s="58"/>
      <c r="Y10" s="58"/>
      <c r="Z10" s="58"/>
      <c r="AA10" s="58"/>
      <c r="AB10" s="58"/>
      <c r="AC10" s="57" t="s">
        <v>47</v>
      </c>
      <c r="AD10" s="58"/>
      <c r="AE10" s="58"/>
      <c r="AF10" s="57" t="s">
        <v>47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149</v>
      </c>
      <c r="B11" s="51">
        <v>17</v>
      </c>
      <c r="C11" s="52">
        <f ca="1" t="shared" si="0"/>
        <v>3</v>
      </c>
      <c r="D11" s="53" t="s">
        <v>443</v>
      </c>
      <c r="E11" s="51" t="s">
        <v>45</v>
      </c>
      <c r="F11" s="51">
        <v>62</v>
      </c>
      <c r="G11" s="54" t="s">
        <v>392</v>
      </c>
      <c r="H11" s="55"/>
      <c r="I11" s="55"/>
      <c r="J11" s="55"/>
      <c r="K11" s="56"/>
      <c r="L11" s="57" t="s">
        <v>54</v>
      </c>
      <c r="M11" s="58"/>
      <c r="N11" s="58"/>
      <c r="O11" s="58"/>
      <c r="P11" s="58"/>
      <c r="Q11" s="58"/>
      <c r="R11" s="58"/>
      <c r="S11" s="58"/>
      <c r="T11" s="57" t="s">
        <v>54</v>
      </c>
      <c r="U11" s="58"/>
      <c r="V11" s="58"/>
      <c r="W11" s="58"/>
      <c r="X11" s="58"/>
      <c r="Y11" s="57" t="s">
        <v>54</v>
      </c>
      <c r="Z11" s="58"/>
      <c r="AA11" s="58"/>
      <c r="AB11" s="58"/>
      <c r="AC11" s="58"/>
      <c r="AD11" s="57"/>
      <c r="AE11" s="58"/>
      <c r="AF11" s="58"/>
      <c r="AG11" s="58"/>
      <c r="AH11" s="57" t="s">
        <v>54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72</v>
      </c>
      <c r="C12" s="52">
        <f ca="1" t="shared" si="0"/>
        <v>4</v>
      </c>
      <c r="D12" s="65" t="s">
        <v>444</v>
      </c>
      <c r="E12" s="51" t="s">
        <v>45</v>
      </c>
      <c r="F12" s="51">
        <v>62</v>
      </c>
      <c r="G12" s="54" t="s">
        <v>445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47</v>
      </c>
      <c r="S12" s="58"/>
      <c r="T12" s="58"/>
      <c r="U12" s="58"/>
      <c r="V12" s="57" t="s">
        <v>54</v>
      </c>
      <c r="W12" s="58"/>
      <c r="X12" s="58"/>
      <c r="Y12" s="58"/>
      <c r="Z12" s="57" t="s">
        <v>47</v>
      </c>
      <c r="AA12" s="58"/>
      <c r="AB12" s="58"/>
      <c r="AC12" s="58"/>
      <c r="AD12" s="58"/>
      <c r="AE12" s="58"/>
      <c r="AF12" s="58"/>
      <c r="AG12" s="58"/>
      <c r="AH12" s="58"/>
      <c r="AI12" s="57" t="s">
        <v>54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63</v>
      </c>
      <c r="B13" s="51">
        <v>37</v>
      </c>
      <c r="C13" s="52">
        <f ca="1" t="shared" si="0"/>
        <v>5</v>
      </c>
      <c r="D13" s="53" t="s">
        <v>446</v>
      </c>
      <c r="E13" s="51" t="s">
        <v>45</v>
      </c>
      <c r="F13" s="51">
        <v>62</v>
      </c>
      <c r="G13" s="54" t="s">
        <v>409</v>
      </c>
      <c r="H13" s="55"/>
      <c r="I13" s="55"/>
      <c r="J13" s="55"/>
      <c r="K13" s="56"/>
      <c r="L13" s="58"/>
      <c r="M13" s="58"/>
      <c r="N13" s="58"/>
      <c r="O13" s="57" t="s">
        <v>133</v>
      </c>
      <c r="P13" s="58"/>
      <c r="Q13" s="58"/>
      <c r="R13" s="58"/>
      <c r="S13" s="58"/>
      <c r="T13" s="57" t="s">
        <v>47</v>
      </c>
      <c r="U13" s="58"/>
      <c r="V13" s="58"/>
      <c r="W13" s="58"/>
      <c r="X13" s="58"/>
      <c r="Y13" s="58"/>
      <c r="Z13" s="58"/>
      <c r="AA13" s="57"/>
      <c r="AB13" s="58"/>
      <c r="AC13" s="58"/>
      <c r="AD13" s="58"/>
      <c r="AE13" s="58"/>
      <c r="AF13" s="57" t="s">
        <v>54</v>
      </c>
      <c r="AG13" s="58"/>
      <c r="AH13" s="58"/>
      <c r="AI13" s="58"/>
      <c r="AJ13" s="57" t="s">
        <v>59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44</v>
      </c>
      <c r="C14" s="52">
        <f ca="1" t="shared" si="0"/>
        <v>6</v>
      </c>
      <c r="D14" s="65" t="s">
        <v>447</v>
      </c>
      <c r="E14" s="51" t="s">
        <v>45</v>
      </c>
      <c r="F14" s="51">
        <v>62</v>
      </c>
      <c r="G14" s="54" t="s">
        <v>448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59</v>
      </c>
      <c r="R14" s="58"/>
      <c r="S14" s="58"/>
      <c r="T14" s="58"/>
      <c r="U14" s="57" t="s">
        <v>59</v>
      </c>
      <c r="V14" s="58"/>
      <c r="W14" s="57" t="s">
        <v>49</v>
      </c>
      <c r="X14" s="58"/>
      <c r="Y14" s="58"/>
      <c r="Z14" s="58"/>
      <c r="AA14" s="58"/>
      <c r="AB14" s="58"/>
      <c r="AC14" s="58"/>
      <c r="AD14" s="57"/>
      <c r="AE14" s="58"/>
      <c r="AF14" s="58"/>
      <c r="AG14" s="57"/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49</v>
      </c>
      <c r="C15" s="52">
        <f ca="1" t="shared" si="0"/>
        <v>7</v>
      </c>
      <c r="D15" s="53" t="s">
        <v>449</v>
      </c>
      <c r="E15" s="51" t="s">
        <v>45</v>
      </c>
      <c r="F15" s="51">
        <v>62</v>
      </c>
      <c r="G15" s="54" t="s">
        <v>326</v>
      </c>
      <c r="H15" s="55"/>
      <c r="I15" s="55"/>
      <c r="J15" s="55"/>
      <c r="K15" s="56"/>
      <c r="L15" s="58"/>
      <c r="M15" s="58"/>
      <c r="N15" s="58"/>
      <c r="O15" s="58"/>
      <c r="P15" s="57" t="s">
        <v>54</v>
      </c>
      <c r="Q15" s="58"/>
      <c r="R15" s="58"/>
      <c r="S15" s="57" t="s">
        <v>49</v>
      </c>
      <c r="T15" s="58"/>
      <c r="U15" s="58"/>
      <c r="V15" s="58"/>
      <c r="W15" s="58"/>
      <c r="X15" s="58"/>
      <c r="Y15" s="57" t="s">
        <v>47</v>
      </c>
      <c r="Z15" s="58"/>
      <c r="AA15" s="58"/>
      <c r="AB15" s="57" t="s">
        <v>59</v>
      </c>
      <c r="AC15" s="58"/>
      <c r="AD15" s="58"/>
      <c r="AE15" s="57"/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49</v>
      </c>
      <c r="C16" s="52">
        <f ca="1" t="shared" si="0"/>
        <v>8</v>
      </c>
      <c r="D16" s="65" t="s">
        <v>450</v>
      </c>
      <c r="E16" s="51" t="s">
        <v>45</v>
      </c>
      <c r="F16" s="51">
        <v>63</v>
      </c>
      <c r="G16" s="54" t="s">
        <v>196</v>
      </c>
      <c r="H16" s="55"/>
      <c r="I16" s="55"/>
      <c r="J16" s="55"/>
      <c r="K16" s="56"/>
      <c r="L16" s="58"/>
      <c r="M16" s="57" t="s">
        <v>59</v>
      </c>
      <c r="N16" s="58"/>
      <c r="O16" s="58"/>
      <c r="P16" s="58"/>
      <c r="Q16" s="58"/>
      <c r="R16" s="57" t="s">
        <v>49</v>
      </c>
      <c r="S16" s="58"/>
      <c r="T16" s="58"/>
      <c r="U16" s="58"/>
      <c r="V16" s="58"/>
      <c r="W16" s="58"/>
      <c r="X16" s="57" t="s">
        <v>132</v>
      </c>
      <c r="Y16" s="58"/>
      <c r="Z16" s="58"/>
      <c r="AA16" s="58"/>
      <c r="AB16" s="58"/>
      <c r="AC16" s="57" t="s">
        <v>54</v>
      </c>
      <c r="AD16" s="58"/>
      <c r="AE16" s="58"/>
      <c r="AF16" s="58"/>
      <c r="AG16" s="58"/>
      <c r="AH16" s="57" t="s">
        <v>47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49</v>
      </c>
      <c r="C17" s="52">
        <f ca="1" t="shared" si="0"/>
        <v>9</v>
      </c>
      <c r="D17" s="65" t="s">
        <v>451</v>
      </c>
      <c r="E17" s="51" t="s">
        <v>45</v>
      </c>
      <c r="F17" s="51">
        <v>63</v>
      </c>
      <c r="G17" s="54" t="s">
        <v>452</v>
      </c>
      <c r="H17" s="55"/>
      <c r="I17" s="55"/>
      <c r="J17" s="55"/>
      <c r="K17" s="56"/>
      <c r="L17" s="58"/>
      <c r="M17" s="58"/>
      <c r="N17" s="58"/>
      <c r="O17" s="57" t="s">
        <v>82</v>
      </c>
      <c r="P17" s="58"/>
      <c r="Q17" s="58"/>
      <c r="R17" s="58"/>
      <c r="S17" s="58"/>
      <c r="T17" s="58"/>
      <c r="U17" s="57" t="s">
        <v>47</v>
      </c>
      <c r="V17" s="58"/>
      <c r="W17" s="58"/>
      <c r="X17" s="57" t="s">
        <v>47</v>
      </c>
      <c r="Y17" s="58"/>
      <c r="Z17" s="58"/>
      <c r="AA17" s="58"/>
      <c r="AB17" s="57" t="s">
        <v>47</v>
      </c>
      <c r="AC17" s="58"/>
      <c r="AD17" s="58"/>
      <c r="AE17" s="58"/>
      <c r="AF17" s="58"/>
      <c r="AG17" s="58"/>
      <c r="AH17" s="58"/>
      <c r="AI17" s="57" t="s">
        <v>47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44</v>
      </c>
      <c r="C18" s="52">
        <f ca="1" t="shared" si="0"/>
        <v>10</v>
      </c>
      <c r="D18" s="53" t="s">
        <v>453</v>
      </c>
      <c r="E18" s="67" t="s">
        <v>45</v>
      </c>
      <c r="F18" s="67">
        <v>63</v>
      </c>
      <c r="G18" s="54" t="s">
        <v>454</v>
      </c>
      <c r="H18" s="55"/>
      <c r="I18" s="55"/>
      <c r="J18" s="55"/>
      <c r="K18" s="56"/>
      <c r="L18" s="58"/>
      <c r="M18" s="57" t="s">
        <v>47</v>
      </c>
      <c r="N18" s="58"/>
      <c r="O18" s="58"/>
      <c r="P18" s="57" t="s">
        <v>47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57</v>
      </c>
      <c r="AA18" s="58"/>
      <c r="AB18" s="58"/>
      <c r="AC18" s="58"/>
      <c r="AD18" s="58"/>
      <c r="AE18" s="58"/>
      <c r="AF18" s="58"/>
      <c r="AG18" s="57"/>
      <c r="AH18" s="58"/>
      <c r="AI18" s="58"/>
      <c r="AJ18" s="57" t="s">
        <v>245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5" t="s">
        <v>87</v>
      </c>
      <c r="H20" s="45" t="s">
        <v>88</v>
      </c>
      <c r="I20" s="45" t="s">
        <v>89</v>
      </c>
      <c r="J20" s="83" t="s">
        <v>90</v>
      </c>
      <c r="K20" s="45" t="s">
        <v>91</v>
      </c>
      <c r="L20" s="45" t="s">
        <v>92</v>
      </c>
      <c r="M20" s="44" t="s">
        <v>93</v>
      </c>
      <c r="N20" s="45" t="s">
        <v>94</v>
      </c>
      <c r="O20" s="45" t="s">
        <v>95</v>
      </c>
      <c r="P20" s="83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5" t="s">
        <v>99</v>
      </c>
      <c r="I21" s="45" t="s">
        <v>100</v>
      </c>
      <c r="J21" s="45" t="s">
        <v>101</v>
      </c>
      <c r="K21" s="83" t="s">
        <v>102</v>
      </c>
      <c r="L21" s="45" t="s">
        <v>103</v>
      </c>
      <c r="M21" s="45" t="s">
        <v>104</v>
      </c>
      <c r="N21" s="44" t="s">
        <v>105</v>
      </c>
      <c r="O21" s="45" t="s">
        <v>106</v>
      </c>
      <c r="P21" s="45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80" t="s">
        <v>102</v>
      </c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BRE</v>
      </c>
      <c r="B24" s="124">
        <f ca="1">OFFSET(B24,-15,0)</f>
        <v>56</v>
      </c>
      <c r="C24" s="125">
        <v>1</v>
      </c>
      <c r="D24" s="53" t="str">
        <f ca="1">OFFSET(D24,-15,0)</f>
        <v>BOCHER Ilan</v>
      </c>
      <c r="E24" s="126" t="str">
        <f ca="1">OFFSET(E24,-15,0)</f>
        <v>M</v>
      </c>
      <c r="F24" s="51">
        <v>50</v>
      </c>
      <c r="G24" s="127">
        <v>0</v>
      </c>
      <c r="H24" s="127">
        <v>0</v>
      </c>
      <c r="I24" s="127">
        <v>0</v>
      </c>
      <c r="J24" s="127">
        <f>IF(L24&lt;&gt;"","-","")</f>
      </c>
      <c r="K24" s="128">
        <f>IF(L24&lt;&gt;"","-","")</f>
      </c>
      <c r="L24" s="129"/>
      <c r="M24" s="130">
        <f>SUM(G24:K24)</f>
        <v>0</v>
      </c>
      <c r="N24" s="131"/>
      <c r="O24" s="132"/>
      <c r="P24" s="133">
        <f aca="true" ca="1" t="shared" si="1" ref="P24:P33">SUM(OFFSET(P24,0,-10),OFFSET(P24,0,-3))</f>
        <v>50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3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44</v>
      </c>
      <c r="C25" s="125">
        <v>2</v>
      </c>
      <c r="D25" s="65" t="str">
        <f aca="true" ca="1" t="shared" si="4" ref="D25:E33">OFFSET(D25,-15,0)</f>
        <v>BOUGAULT Kevin</v>
      </c>
      <c r="E25" s="126" t="str">
        <f ca="1" t="shared" si="4"/>
        <v>M</v>
      </c>
      <c r="F25" s="51">
        <v>80</v>
      </c>
      <c r="G25" s="127">
        <v>10</v>
      </c>
      <c r="H25" s="127">
        <v>0</v>
      </c>
      <c r="I25" s="127">
        <v>0</v>
      </c>
      <c r="J25" s="127">
        <v>0</v>
      </c>
      <c r="K25" s="128">
        <v>0</v>
      </c>
      <c r="L25" s="129" t="s">
        <v>154</v>
      </c>
      <c r="M25" s="130">
        <f aca="true" t="shared" si="5" ref="M25:M33">SUM(G25:K25)</f>
        <v>10</v>
      </c>
      <c r="N25" s="131"/>
      <c r="O25" s="132"/>
      <c r="P25" s="133">
        <f ca="1" t="shared" si="1"/>
        <v>90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PC</v>
      </c>
      <c r="B26" s="124">
        <f ca="1" t="shared" si="3"/>
        <v>17</v>
      </c>
      <c r="C26" s="125">
        <v>3</v>
      </c>
      <c r="D26" s="53" t="str">
        <f ca="1" t="shared" si="4"/>
        <v>BRUNELLO Ugo</v>
      </c>
      <c r="E26" s="126" t="str">
        <f ca="1" t="shared" si="4"/>
        <v>M</v>
      </c>
      <c r="F26" s="51">
        <v>40</v>
      </c>
      <c r="G26" s="127">
        <v>10</v>
      </c>
      <c r="H26" s="127">
        <v>10</v>
      </c>
      <c r="I26" s="127">
        <v>10</v>
      </c>
      <c r="J26" s="127">
        <v>10</v>
      </c>
      <c r="K26" s="128">
        <v>10</v>
      </c>
      <c r="L26" s="129" t="s">
        <v>154</v>
      </c>
      <c r="M26" s="130">
        <f t="shared" si="5"/>
        <v>50</v>
      </c>
      <c r="N26" s="131"/>
      <c r="O26" s="132"/>
      <c r="P26" s="133">
        <f ca="1" t="shared" si="1"/>
        <v>90</v>
      </c>
      <c r="Q26" s="134"/>
      <c r="R26" s="73"/>
      <c r="S26" s="135" t="s">
        <v>54</v>
      </c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72</v>
      </c>
      <c r="C27" s="125">
        <v>4</v>
      </c>
      <c r="D27" s="65" t="str">
        <f ca="1" t="shared" si="4"/>
        <v>DIDIER Loic</v>
      </c>
      <c r="E27" s="126" t="str">
        <f ca="1" t="shared" si="4"/>
        <v>M</v>
      </c>
      <c r="F27" s="51">
        <v>50</v>
      </c>
      <c r="G27" s="127">
        <v>0</v>
      </c>
      <c r="H27" s="127">
        <v>0</v>
      </c>
      <c r="I27" s="127">
        <v>10</v>
      </c>
      <c r="J27" s="127">
        <v>0</v>
      </c>
      <c r="K27" s="128">
        <v>10</v>
      </c>
      <c r="L27" s="129" t="s">
        <v>154</v>
      </c>
      <c r="M27" s="130">
        <f t="shared" si="5"/>
        <v>20</v>
      </c>
      <c r="N27" s="131"/>
      <c r="O27" s="132"/>
      <c r="P27" s="133">
        <f ca="1" t="shared" si="1"/>
        <v>70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TBO</v>
      </c>
      <c r="B28" s="124">
        <f ca="1" t="shared" si="3"/>
        <v>37</v>
      </c>
      <c r="C28" s="125">
        <v>5</v>
      </c>
      <c r="D28" s="53" t="str">
        <f ca="1" t="shared" si="4"/>
        <v>JARD Timothe</v>
      </c>
      <c r="E28" s="126" t="str">
        <f ca="1" t="shared" si="4"/>
        <v>M</v>
      </c>
      <c r="F28" s="51">
        <v>77</v>
      </c>
      <c r="G28" s="127">
        <v>7</v>
      </c>
      <c r="H28" s="127">
        <v>0</v>
      </c>
      <c r="I28" s="127">
        <v>10</v>
      </c>
      <c r="J28" s="127">
        <v>10</v>
      </c>
      <c r="K28" s="128" t="str">
        <f>IF(L28&lt;&gt;"","-","")</f>
        <v>-</v>
      </c>
      <c r="L28" s="129" t="s">
        <v>121</v>
      </c>
      <c r="M28" s="130">
        <f t="shared" si="5"/>
        <v>27</v>
      </c>
      <c r="N28" s="131"/>
      <c r="O28" s="132"/>
      <c r="P28" s="263">
        <f ca="1" t="shared" si="1"/>
        <v>104</v>
      </c>
      <c r="Q28" s="26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4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44</v>
      </c>
      <c r="C29" s="125">
        <v>6</v>
      </c>
      <c r="D29" s="65" t="str">
        <f ca="1" t="shared" si="4"/>
        <v>ORIOT Arthur</v>
      </c>
      <c r="E29" s="126" t="str">
        <f ca="1" t="shared" si="4"/>
        <v>M</v>
      </c>
      <c r="F29" s="51">
        <v>74</v>
      </c>
      <c r="G29" s="127">
        <v>10</v>
      </c>
      <c r="H29" s="127">
        <v>10</v>
      </c>
      <c r="I29" s="127">
        <v>10</v>
      </c>
      <c r="J29" s="127" t="str">
        <f>IF(L29&lt;&gt;"","-","")</f>
        <v>-</v>
      </c>
      <c r="K29" s="128" t="str">
        <f>IF(L29&lt;&gt;"","-","")</f>
        <v>-</v>
      </c>
      <c r="L29" s="129" t="s">
        <v>121</v>
      </c>
      <c r="M29" s="130">
        <f t="shared" si="5"/>
        <v>30</v>
      </c>
      <c r="N29" s="131"/>
      <c r="O29" s="132"/>
      <c r="P29" s="138">
        <f ca="1" t="shared" si="1"/>
        <v>104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3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49</v>
      </c>
      <c r="C30" s="125">
        <v>7</v>
      </c>
      <c r="D30" s="53" t="str">
        <f ca="1" t="shared" si="4"/>
        <v>PEREZ Thibaud</v>
      </c>
      <c r="E30" s="126" t="str">
        <f ca="1" t="shared" si="4"/>
        <v>M</v>
      </c>
      <c r="F30" s="51">
        <v>57</v>
      </c>
      <c r="G30" s="127">
        <v>10</v>
      </c>
      <c r="H30" s="127">
        <v>10</v>
      </c>
      <c r="I30" s="127">
        <v>0</v>
      </c>
      <c r="J30" s="127">
        <v>10</v>
      </c>
      <c r="K30" s="128">
        <f>IF(L30&lt;&gt;"","-","")</f>
      </c>
      <c r="L30" s="129"/>
      <c r="M30" s="130">
        <f t="shared" si="5"/>
        <v>30</v>
      </c>
      <c r="N30" s="131"/>
      <c r="O30" s="132"/>
      <c r="P30" s="133">
        <f ca="1" t="shared" si="1"/>
        <v>87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4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49</v>
      </c>
      <c r="C31" s="125">
        <v>8</v>
      </c>
      <c r="D31" s="65" t="str">
        <f ca="1" t="shared" si="4"/>
        <v>BENAITEAU Tony</v>
      </c>
      <c r="E31" s="126" t="str">
        <f ca="1" t="shared" si="4"/>
        <v>M</v>
      </c>
      <c r="F31" s="51">
        <v>50</v>
      </c>
      <c r="G31" s="127">
        <v>10</v>
      </c>
      <c r="H31" s="127">
        <v>10</v>
      </c>
      <c r="I31" s="127">
        <v>10</v>
      </c>
      <c r="J31" s="127">
        <v>10</v>
      </c>
      <c r="K31" s="128">
        <v>0</v>
      </c>
      <c r="L31" s="129" t="s">
        <v>154</v>
      </c>
      <c r="M31" s="130">
        <f t="shared" si="5"/>
        <v>40</v>
      </c>
      <c r="N31" s="131"/>
      <c r="O31" s="132"/>
      <c r="P31" s="133">
        <f ca="1" t="shared" si="1"/>
        <v>90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49</v>
      </c>
      <c r="C32" s="125">
        <v>9</v>
      </c>
      <c r="D32" s="65" t="str">
        <f ca="1" t="shared" si="4"/>
        <v>LACOSTE Thibault</v>
      </c>
      <c r="E32" s="126" t="str">
        <f ca="1" t="shared" si="4"/>
        <v>M</v>
      </c>
      <c r="F32" s="51">
        <v>0</v>
      </c>
      <c r="G32" s="127">
        <v>0</v>
      </c>
      <c r="H32" s="127">
        <v>0</v>
      </c>
      <c r="I32" s="127">
        <v>0</v>
      </c>
      <c r="J32" s="127">
        <v>0</v>
      </c>
      <c r="K32" s="128">
        <v>0</v>
      </c>
      <c r="L32" s="129" t="s">
        <v>154</v>
      </c>
      <c r="M32" s="130">
        <f t="shared" si="5"/>
        <v>0</v>
      </c>
      <c r="N32" s="131"/>
      <c r="O32" s="132"/>
      <c r="P32" s="114">
        <f ca="1" t="shared" si="1"/>
        <v>0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44</v>
      </c>
      <c r="C33" s="145">
        <v>10</v>
      </c>
      <c r="D33" s="146" t="str">
        <f ca="1" t="shared" si="4"/>
        <v>SILANDE Martin</v>
      </c>
      <c r="E33" s="147" t="str">
        <f ca="1" t="shared" si="4"/>
        <v>M</v>
      </c>
      <c r="F33" s="139">
        <v>20</v>
      </c>
      <c r="G33" s="148">
        <v>0</v>
      </c>
      <c r="H33" s="148">
        <v>0</v>
      </c>
      <c r="I33" s="148">
        <v>7</v>
      </c>
      <c r="J33" s="148">
        <v>0</v>
      </c>
      <c r="K33" s="149">
        <v>0</v>
      </c>
      <c r="L33" s="129" t="s">
        <v>154</v>
      </c>
      <c r="M33" s="151">
        <f t="shared" si="5"/>
        <v>7</v>
      </c>
      <c r="N33" s="152"/>
      <c r="O33" s="132"/>
      <c r="P33" s="114">
        <f ca="1" t="shared" si="1"/>
        <v>27</v>
      </c>
      <c r="Q33" s="115"/>
      <c r="R33" s="141"/>
      <c r="S33" s="153" t="s">
        <v>47</v>
      </c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20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>
        <v>14</v>
      </c>
      <c r="Z35" s="162">
        <v>15</v>
      </c>
      <c r="AA35" s="162"/>
      <c r="AB35" s="162">
        <v>16</v>
      </c>
      <c r="AC35" s="162">
        <v>17</v>
      </c>
      <c r="AD35" s="162"/>
      <c r="AE35" s="162"/>
      <c r="AF35" s="162">
        <v>18</v>
      </c>
      <c r="AG35" s="162"/>
      <c r="AH35" s="162">
        <v>19</v>
      </c>
      <c r="AI35" s="162">
        <v>20</v>
      </c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3</v>
      </c>
      <c r="Z36" s="162">
        <v>4</v>
      </c>
      <c r="AA36" s="162"/>
      <c r="AB36" s="162">
        <v>4</v>
      </c>
      <c r="AC36" s="162">
        <v>4</v>
      </c>
      <c r="AD36" s="162"/>
      <c r="AE36" s="162"/>
      <c r="AF36" s="162">
        <v>5</v>
      </c>
      <c r="AG36" s="162"/>
      <c r="AH36" s="162">
        <v>4</v>
      </c>
      <c r="AI36" s="162">
        <v>5</v>
      </c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>
        <v>3</v>
      </c>
      <c r="W37" s="162">
        <v>3</v>
      </c>
      <c r="X37" s="162">
        <v>3</v>
      </c>
      <c r="Y37" s="162">
        <v>3</v>
      </c>
      <c r="Z37" s="162">
        <v>3</v>
      </c>
      <c r="AA37" s="162"/>
      <c r="AB37" s="162">
        <v>4</v>
      </c>
      <c r="AC37" s="162">
        <v>4</v>
      </c>
      <c r="AD37" s="162"/>
      <c r="AE37" s="162"/>
      <c r="AF37" s="162">
        <v>3</v>
      </c>
      <c r="AG37" s="162"/>
      <c r="AH37" s="162">
        <v>5</v>
      </c>
      <c r="AI37" s="162">
        <v>5</v>
      </c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10</v>
      </c>
      <c r="N39" s="171">
        <v>10</v>
      </c>
      <c r="O39" s="171">
        <v>7</v>
      </c>
      <c r="P39" s="171">
        <v>10</v>
      </c>
      <c r="Q39" s="171">
        <v>0</v>
      </c>
      <c r="R39" s="171">
        <v>0</v>
      </c>
      <c r="S39" s="171">
        <v>0</v>
      </c>
      <c r="T39" s="171">
        <v>10</v>
      </c>
      <c r="U39" s="171">
        <v>10</v>
      </c>
      <c r="V39" s="171">
        <v>0</v>
      </c>
      <c r="W39" s="171">
        <v>0</v>
      </c>
      <c r="X39" s="171">
        <v>10</v>
      </c>
      <c r="Y39" s="171">
        <v>10</v>
      </c>
      <c r="Z39" s="171">
        <v>0</v>
      </c>
      <c r="AA39" s="171"/>
      <c r="AB39" s="171">
        <v>10</v>
      </c>
      <c r="AC39" s="171">
        <v>0</v>
      </c>
      <c r="AD39" s="171"/>
      <c r="AE39" s="171"/>
      <c r="AF39" s="172">
        <v>0</v>
      </c>
      <c r="AG39" s="172"/>
      <c r="AH39" s="172">
        <v>10</v>
      </c>
      <c r="AI39" s="172">
        <v>10</v>
      </c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10</v>
      </c>
      <c r="M40" s="171">
        <v>0</v>
      </c>
      <c r="N40" s="171">
        <v>0</v>
      </c>
      <c r="O40" s="171">
        <v>0</v>
      </c>
      <c r="P40" s="171">
        <v>0</v>
      </c>
      <c r="Q40" s="171">
        <v>10</v>
      </c>
      <c r="R40" s="171">
        <v>10</v>
      </c>
      <c r="S40" s="171">
        <v>10</v>
      </c>
      <c r="T40" s="171">
        <v>0</v>
      </c>
      <c r="U40" s="171">
        <v>0</v>
      </c>
      <c r="V40" s="171">
        <v>10</v>
      </c>
      <c r="W40" s="171">
        <v>10</v>
      </c>
      <c r="X40" s="171">
        <v>0</v>
      </c>
      <c r="Y40" s="171">
        <v>0</v>
      </c>
      <c r="Z40" s="171">
        <v>7</v>
      </c>
      <c r="AA40" s="171"/>
      <c r="AB40" s="171">
        <v>0</v>
      </c>
      <c r="AC40" s="171">
        <v>10</v>
      </c>
      <c r="AD40" s="171"/>
      <c r="AE40" s="171"/>
      <c r="AF40" s="171">
        <v>10</v>
      </c>
      <c r="AG40" s="171"/>
      <c r="AH40" s="171">
        <v>0</v>
      </c>
      <c r="AI40" s="171">
        <v>0</v>
      </c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4" activePane="bottomLeft" state="frozen"/>
      <selection pane="topLeft" activeCell="G18" sqref="G18:K18"/>
      <selection pane="bottomLeft" activeCell="K27" sqref="K27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128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129</v>
      </c>
      <c r="U2" s="15"/>
      <c r="V2" s="15"/>
      <c r="W2" s="5"/>
      <c r="X2" s="16" t="str">
        <f>IF(T2="","",T2)</f>
        <v>2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2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5" t="s">
        <v>19</v>
      </c>
      <c r="O8" s="83" t="s">
        <v>20</v>
      </c>
      <c r="P8" s="174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83" t="s">
        <v>30</v>
      </c>
      <c r="Z8" s="43" t="s">
        <v>31</v>
      </c>
      <c r="AA8" s="43" t="s">
        <v>32</v>
      </c>
      <c r="AB8" s="175" t="s">
        <v>33</v>
      </c>
      <c r="AC8" s="45" t="s">
        <v>34</v>
      </c>
      <c r="AD8" s="83" t="s">
        <v>35</v>
      </c>
      <c r="AE8" s="43" t="s">
        <v>36</v>
      </c>
      <c r="AF8" s="43" t="s">
        <v>37</v>
      </c>
      <c r="AG8" s="45" t="s">
        <v>38</v>
      </c>
      <c r="AH8" s="45" t="s">
        <v>39</v>
      </c>
      <c r="AI8" s="43" t="s">
        <v>40</v>
      </c>
      <c r="AJ8" s="4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49</v>
      </c>
      <c r="C9" s="52">
        <f ca="1">OFFSET(C9,15,0)</f>
        <v>1</v>
      </c>
      <c r="D9" s="65" t="s">
        <v>130</v>
      </c>
      <c r="E9" s="51" t="s">
        <v>45</v>
      </c>
      <c r="F9" s="51">
        <v>72</v>
      </c>
      <c r="G9" s="54" t="s">
        <v>131</v>
      </c>
      <c r="H9" s="55"/>
      <c r="I9" s="55"/>
      <c r="J9" s="55"/>
      <c r="K9" s="56"/>
      <c r="L9" s="57" t="s">
        <v>132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 t="s">
        <v>133</v>
      </c>
      <c r="AB9" s="58"/>
      <c r="AC9" s="58"/>
      <c r="AD9" s="58"/>
      <c r="AE9" s="57" t="s">
        <v>66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44</v>
      </c>
      <c r="C10" s="52">
        <f aca="true" ca="1" t="shared" si="0" ref="C10:C18">OFFSET(C10,15,0)</f>
        <v>2</v>
      </c>
      <c r="D10" s="53" t="s">
        <v>134</v>
      </c>
      <c r="E10" s="51" t="s">
        <v>45</v>
      </c>
      <c r="F10" s="51">
        <v>72</v>
      </c>
      <c r="G10" s="54" t="s">
        <v>135</v>
      </c>
      <c r="H10" s="55"/>
      <c r="I10" s="55"/>
      <c r="J10" s="55"/>
      <c r="K10" s="56"/>
      <c r="L10" s="58"/>
      <c r="M10" s="58"/>
      <c r="N10" s="57" t="s">
        <v>54</v>
      </c>
      <c r="O10" s="58"/>
      <c r="P10" s="58"/>
      <c r="Q10" s="58"/>
      <c r="R10" s="58"/>
      <c r="S10" s="57" t="s">
        <v>133</v>
      </c>
      <c r="T10" s="58"/>
      <c r="U10" s="58"/>
      <c r="V10" s="58"/>
      <c r="W10" s="57" t="s">
        <v>82</v>
      </c>
      <c r="X10" s="58"/>
      <c r="Y10" s="58"/>
      <c r="Z10" s="58"/>
      <c r="AA10" s="58"/>
      <c r="AB10" s="58"/>
      <c r="AC10" s="57"/>
      <c r="AD10" s="58"/>
      <c r="AE10" s="58"/>
      <c r="AF10" s="57" t="s">
        <v>54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51</v>
      </c>
      <c r="B11" s="51">
        <v>22</v>
      </c>
      <c r="C11" s="52">
        <f ca="1" t="shared" si="0"/>
        <v>3</v>
      </c>
      <c r="D11" s="53" t="s">
        <v>136</v>
      </c>
      <c r="E11" s="51" t="s">
        <v>45</v>
      </c>
      <c r="F11" s="51">
        <v>73</v>
      </c>
      <c r="G11" s="54" t="s">
        <v>137</v>
      </c>
      <c r="H11" s="55"/>
      <c r="I11" s="55"/>
      <c r="J11" s="55"/>
      <c r="K11" s="56"/>
      <c r="L11" s="57" t="s">
        <v>47</v>
      </c>
      <c r="M11" s="58"/>
      <c r="N11" s="58"/>
      <c r="O11" s="58"/>
      <c r="P11" s="58"/>
      <c r="Q11" s="58"/>
      <c r="R11" s="58"/>
      <c r="S11" s="58"/>
      <c r="T11" s="57" t="s">
        <v>54</v>
      </c>
      <c r="U11" s="58"/>
      <c r="V11" s="58"/>
      <c r="W11" s="58"/>
      <c r="X11" s="58"/>
      <c r="Y11" s="57" t="s">
        <v>66</v>
      </c>
      <c r="Z11" s="58"/>
      <c r="AA11" s="58"/>
      <c r="AB11" s="58"/>
      <c r="AC11" s="58"/>
      <c r="AD11" s="57" t="s">
        <v>66</v>
      </c>
      <c r="AE11" s="58"/>
      <c r="AF11" s="58"/>
      <c r="AG11" s="58"/>
      <c r="AH11" s="57"/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72</v>
      </c>
      <c r="C12" s="52">
        <f ca="1" t="shared" si="0"/>
        <v>4</v>
      </c>
      <c r="D12" s="65" t="s">
        <v>138</v>
      </c>
      <c r="E12" s="51" t="s">
        <v>45</v>
      </c>
      <c r="F12" s="51">
        <v>73</v>
      </c>
      <c r="G12" s="54" t="s">
        <v>139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82</v>
      </c>
      <c r="S12" s="58"/>
      <c r="T12" s="58"/>
      <c r="U12" s="58"/>
      <c r="V12" s="57" t="s">
        <v>140</v>
      </c>
      <c r="W12" s="58"/>
      <c r="X12" s="58"/>
      <c r="Y12" s="58"/>
      <c r="Z12" s="57" t="s">
        <v>59</v>
      </c>
      <c r="AA12" s="58"/>
      <c r="AB12" s="58"/>
      <c r="AC12" s="58"/>
      <c r="AD12" s="58"/>
      <c r="AE12" s="58"/>
      <c r="AF12" s="58"/>
      <c r="AG12" s="58"/>
      <c r="AH12" s="58"/>
      <c r="AI12" s="57" t="s">
        <v>82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44</v>
      </c>
      <c r="C13" s="52">
        <f ca="1" t="shared" si="0"/>
        <v>5</v>
      </c>
      <c r="D13" s="53" t="s">
        <v>141</v>
      </c>
      <c r="E13" s="51" t="s">
        <v>45</v>
      </c>
      <c r="F13" s="51">
        <v>73</v>
      </c>
      <c r="G13" s="54" t="s">
        <v>142</v>
      </c>
      <c r="H13" s="55"/>
      <c r="I13" s="55"/>
      <c r="J13" s="55"/>
      <c r="K13" s="56"/>
      <c r="L13" s="58"/>
      <c r="M13" s="58"/>
      <c r="N13" s="58"/>
      <c r="O13" s="57"/>
      <c r="P13" s="58"/>
      <c r="Q13" s="58"/>
      <c r="R13" s="58"/>
      <c r="S13" s="58"/>
      <c r="T13" s="57" t="s">
        <v>82</v>
      </c>
      <c r="U13" s="58"/>
      <c r="V13" s="58"/>
      <c r="W13" s="58"/>
      <c r="X13" s="58"/>
      <c r="Y13" s="58"/>
      <c r="Z13" s="58"/>
      <c r="AA13" s="57" t="s">
        <v>82</v>
      </c>
      <c r="AB13" s="58"/>
      <c r="AC13" s="58"/>
      <c r="AD13" s="58"/>
      <c r="AE13" s="58"/>
      <c r="AF13" s="57" t="s">
        <v>47</v>
      </c>
      <c r="AG13" s="58"/>
      <c r="AH13" s="58"/>
      <c r="AI13" s="58"/>
      <c r="AJ13" s="57" t="s">
        <v>66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49</v>
      </c>
      <c r="C14" s="52">
        <f ca="1" t="shared" si="0"/>
        <v>6</v>
      </c>
      <c r="D14" s="65" t="s">
        <v>143</v>
      </c>
      <c r="E14" s="51" t="s">
        <v>45</v>
      </c>
      <c r="F14" s="51">
        <v>74</v>
      </c>
      <c r="G14" s="54" t="s">
        <v>144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54</v>
      </c>
      <c r="R14" s="58"/>
      <c r="S14" s="58"/>
      <c r="T14" s="58"/>
      <c r="U14" s="57" t="s">
        <v>132</v>
      </c>
      <c r="V14" s="58"/>
      <c r="W14" s="57" t="s">
        <v>58</v>
      </c>
      <c r="X14" s="58"/>
      <c r="Y14" s="58"/>
      <c r="Z14" s="58"/>
      <c r="AA14" s="58"/>
      <c r="AB14" s="58"/>
      <c r="AC14" s="58"/>
      <c r="AD14" s="57" t="s">
        <v>54</v>
      </c>
      <c r="AE14" s="58"/>
      <c r="AF14" s="58"/>
      <c r="AG14" s="57"/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51</v>
      </c>
      <c r="B15" s="51">
        <v>56</v>
      </c>
      <c r="C15" s="52">
        <f ca="1" t="shared" si="0"/>
        <v>7</v>
      </c>
      <c r="D15" s="53" t="s">
        <v>145</v>
      </c>
      <c r="E15" s="51" t="s">
        <v>45</v>
      </c>
      <c r="F15" s="51">
        <v>75</v>
      </c>
      <c r="G15" s="54" t="s">
        <v>146</v>
      </c>
      <c r="H15" s="55"/>
      <c r="I15" s="55"/>
      <c r="J15" s="55"/>
      <c r="K15" s="56"/>
      <c r="L15" s="58"/>
      <c r="M15" s="58"/>
      <c r="N15" s="58"/>
      <c r="O15" s="58"/>
      <c r="P15" s="57"/>
      <c r="Q15" s="58"/>
      <c r="R15" s="58"/>
      <c r="S15" s="57" t="s">
        <v>47</v>
      </c>
      <c r="T15" s="58"/>
      <c r="U15" s="58"/>
      <c r="V15" s="58"/>
      <c r="W15" s="58"/>
      <c r="X15" s="58"/>
      <c r="Y15" s="57" t="s">
        <v>47</v>
      </c>
      <c r="Z15" s="58"/>
      <c r="AA15" s="58"/>
      <c r="AB15" s="57" t="s">
        <v>58</v>
      </c>
      <c r="AC15" s="58"/>
      <c r="AD15" s="58"/>
      <c r="AE15" s="57" t="s">
        <v>47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44</v>
      </c>
      <c r="C16" s="52">
        <f ca="1" t="shared" si="0"/>
        <v>8</v>
      </c>
      <c r="D16" s="65" t="s">
        <v>147</v>
      </c>
      <c r="E16" s="51" t="s">
        <v>45</v>
      </c>
      <c r="F16" s="51">
        <v>75</v>
      </c>
      <c r="G16" s="54" t="s">
        <v>148</v>
      </c>
      <c r="H16" s="55"/>
      <c r="I16" s="55"/>
      <c r="J16" s="55"/>
      <c r="K16" s="56"/>
      <c r="L16" s="58"/>
      <c r="M16" s="57" t="s">
        <v>57</v>
      </c>
      <c r="N16" s="58"/>
      <c r="O16" s="58"/>
      <c r="P16" s="58"/>
      <c r="Q16" s="58"/>
      <c r="R16" s="57" t="s">
        <v>54</v>
      </c>
      <c r="S16" s="58"/>
      <c r="T16" s="58"/>
      <c r="U16" s="58"/>
      <c r="V16" s="58"/>
      <c r="W16" s="58"/>
      <c r="X16" s="57" t="s">
        <v>54</v>
      </c>
      <c r="Y16" s="58"/>
      <c r="Z16" s="58"/>
      <c r="AA16" s="58"/>
      <c r="AB16" s="58"/>
      <c r="AC16" s="57"/>
      <c r="AD16" s="58"/>
      <c r="AE16" s="58"/>
      <c r="AF16" s="58"/>
      <c r="AG16" s="58"/>
      <c r="AH16" s="57"/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149</v>
      </c>
      <c r="B17" s="51">
        <v>79</v>
      </c>
      <c r="C17" s="52">
        <f ca="1" t="shared" si="0"/>
        <v>9</v>
      </c>
      <c r="D17" s="53" t="s">
        <v>150</v>
      </c>
      <c r="E17" s="51" t="s">
        <v>45</v>
      </c>
      <c r="F17" s="51">
        <v>76</v>
      </c>
      <c r="G17" s="54" t="s">
        <v>151</v>
      </c>
      <c r="H17" s="55"/>
      <c r="I17" s="55"/>
      <c r="J17" s="55"/>
      <c r="K17" s="56"/>
      <c r="L17" s="58"/>
      <c r="M17" s="58"/>
      <c r="N17" s="58"/>
      <c r="O17" s="57"/>
      <c r="P17" s="58"/>
      <c r="Q17" s="58"/>
      <c r="R17" s="58"/>
      <c r="S17" s="58"/>
      <c r="T17" s="58"/>
      <c r="U17" s="57" t="s">
        <v>82</v>
      </c>
      <c r="V17" s="58"/>
      <c r="W17" s="58"/>
      <c r="X17" s="57" t="s">
        <v>47</v>
      </c>
      <c r="Y17" s="58"/>
      <c r="Z17" s="58"/>
      <c r="AA17" s="58"/>
      <c r="AB17" s="57" t="s">
        <v>47</v>
      </c>
      <c r="AC17" s="58"/>
      <c r="AD17" s="58"/>
      <c r="AE17" s="58"/>
      <c r="AF17" s="58"/>
      <c r="AG17" s="58"/>
      <c r="AH17" s="58"/>
      <c r="AI17" s="57" t="s">
        <v>82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49</v>
      </c>
      <c r="C18" s="52">
        <f ca="1" t="shared" si="0"/>
        <v>10</v>
      </c>
      <c r="D18" s="53" t="s">
        <v>152</v>
      </c>
      <c r="E18" s="67" t="s">
        <v>45</v>
      </c>
      <c r="F18" s="67">
        <v>82</v>
      </c>
      <c r="G18" s="54" t="s">
        <v>153</v>
      </c>
      <c r="H18" s="55"/>
      <c r="I18" s="55"/>
      <c r="J18" s="55"/>
      <c r="K18" s="56"/>
      <c r="L18" s="58"/>
      <c r="M18" s="57" t="s">
        <v>47</v>
      </c>
      <c r="N18" s="58"/>
      <c r="O18" s="58"/>
      <c r="P18" s="57"/>
      <c r="Q18" s="58"/>
      <c r="R18" s="58"/>
      <c r="S18" s="58"/>
      <c r="T18" s="58"/>
      <c r="U18" s="58"/>
      <c r="V18" s="58"/>
      <c r="W18" s="58"/>
      <c r="X18" s="58"/>
      <c r="Y18" s="58"/>
      <c r="Z18" s="57" t="s">
        <v>47</v>
      </c>
      <c r="AA18" s="58"/>
      <c r="AB18" s="58"/>
      <c r="AC18" s="58"/>
      <c r="AD18" s="58"/>
      <c r="AE18" s="58"/>
      <c r="AF18" s="58"/>
      <c r="AG18" s="57"/>
      <c r="AH18" s="58"/>
      <c r="AI18" s="58"/>
      <c r="AJ18" s="57" t="s">
        <v>47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5" t="s">
        <v>87</v>
      </c>
      <c r="H20" s="44" t="s">
        <v>88</v>
      </c>
      <c r="I20" s="45" t="s">
        <v>89</v>
      </c>
      <c r="J20" s="45" t="s">
        <v>90</v>
      </c>
      <c r="K20" s="83" t="s">
        <v>91</v>
      </c>
      <c r="L20" s="45" t="s">
        <v>92</v>
      </c>
      <c r="M20" s="44" t="s">
        <v>93</v>
      </c>
      <c r="N20" s="45" t="s">
        <v>94</v>
      </c>
      <c r="O20" s="45" t="s">
        <v>95</v>
      </c>
      <c r="P20" s="83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83" t="s">
        <v>98</v>
      </c>
      <c r="H21" s="83" t="s">
        <v>99</v>
      </c>
      <c r="I21" s="45" t="s">
        <v>100</v>
      </c>
      <c r="J21" s="83" t="s">
        <v>101</v>
      </c>
      <c r="K21" s="83" t="s">
        <v>102</v>
      </c>
      <c r="L21" s="45" t="s">
        <v>103</v>
      </c>
      <c r="M21" s="45" t="s">
        <v>104</v>
      </c>
      <c r="N21" s="44" t="s">
        <v>105</v>
      </c>
      <c r="O21" s="45" t="s">
        <v>106</v>
      </c>
      <c r="P21" s="83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76" t="s">
        <v>91</v>
      </c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49</v>
      </c>
      <c r="C24" s="125">
        <v>1</v>
      </c>
      <c r="D24" s="65" t="str">
        <f ca="1">OFFSET(D24,-15,0)</f>
        <v>FARET Miguel</v>
      </c>
      <c r="E24" s="126" t="str">
        <f ca="1">OFFSET(E24,-15,0)</f>
        <v>M</v>
      </c>
      <c r="F24" s="51">
        <v>30</v>
      </c>
      <c r="G24" s="127">
        <v>10</v>
      </c>
      <c r="H24" s="127">
        <v>0</v>
      </c>
      <c r="I24" s="127">
        <v>0</v>
      </c>
      <c r="J24" s="127">
        <v>7</v>
      </c>
      <c r="K24" s="128">
        <v>0</v>
      </c>
      <c r="L24" s="129" t="s">
        <v>154</v>
      </c>
      <c r="M24" s="130">
        <f>SUM(G24:K24)</f>
        <v>17</v>
      </c>
      <c r="N24" s="131"/>
      <c r="O24" s="132"/>
      <c r="P24" s="133">
        <f aca="true" ca="1" t="shared" si="1" ref="P24:P33">SUM(OFFSET(P24,0,-10),OFFSET(P24,0,-3))</f>
        <v>47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44</v>
      </c>
      <c r="C25" s="125">
        <v>2</v>
      </c>
      <c r="D25" s="53" t="str">
        <f aca="true" ca="1" t="shared" si="4" ref="D25:E33">OFFSET(D25,-15,0)</f>
        <v>LAMANDE Eddy</v>
      </c>
      <c r="E25" s="126" t="str">
        <f ca="1" t="shared" si="4"/>
        <v>M</v>
      </c>
      <c r="F25" s="51">
        <v>70</v>
      </c>
      <c r="G25" s="127">
        <v>10</v>
      </c>
      <c r="H25" s="127">
        <v>7</v>
      </c>
      <c r="I25" s="127">
        <v>0</v>
      </c>
      <c r="J25" s="127">
        <v>10</v>
      </c>
      <c r="K25" s="128">
        <v>10</v>
      </c>
      <c r="L25" s="129"/>
      <c r="M25" s="130">
        <v>37</v>
      </c>
      <c r="N25" s="131"/>
      <c r="O25" s="132"/>
      <c r="P25" s="133">
        <f ca="1" t="shared" si="1"/>
        <v>107</v>
      </c>
      <c r="Q25" s="134"/>
      <c r="R25" s="73"/>
      <c r="S25" s="135" t="s">
        <v>59</v>
      </c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BRE</v>
      </c>
      <c r="B26" s="124">
        <f ca="1" t="shared" si="3"/>
        <v>22</v>
      </c>
      <c r="C26" s="125">
        <v>3</v>
      </c>
      <c r="D26" s="53" t="str">
        <f ca="1" t="shared" si="4"/>
        <v>GAREL Stephane</v>
      </c>
      <c r="E26" s="126" t="str">
        <f ca="1" t="shared" si="4"/>
        <v>M</v>
      </c>
      <c r="F26" s="51">
        <v>87</v>
      </c>
      <c r="G26" s="127">
        <v>0</v>
      </c>
      <c r="H26" s="127">
        <v>10</v>
      </c>
      <c r="I26" s="127">
        <v>0</v>
      </c>
      <c r="J26" s="127">
        <v>0</v>
      </c>
      <c r="K26" s="128">
        <v>10</v>
      </c>
      <c r="L26" s="129"/>
      <c r="M26" s="130">
        <v>20</v>
      </c>
      <c r="N26" s="131"/>
      <c r="O26" s="132"/>
      <c r="P26" s="133">
        <f ca="1" t="shared" si="1"/>
        <v>107</v>
      </c>
      <c r="Q26" s="134"/>
      <c r="R26" s="73"/>
      <c r="S26" s="135" t="s">
        <v>47</v>
      </c>
      <c r="T26" s="136" t="s">
        <v>54</v>
      </c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72</v>
      </c>
      <c r="C27" s="125">
        <v>4</v>
      </c>
      <c r="D27" s="65" t="str">
        <f ca="1" t="shared" si="4"/>
        <v>TAYSSE Stephane</v>
      </c>
      <c r="E27" s="126" t="str">
        <f ca="1" t="shared" si="4"/>
        <v>M</v>
      </c>
      <c r="F27" s="51">
        <v>0</v>
      </c>
      <c r="G27" s="127">
        <v>0</v>
      </c>
      <c r="H27" s="127">
        <v>0</v>
      </c>
      <c r="I27" s="127">
        <v>7</v>
      </c>
      <c r="J27" s="127">
        <v>10</v>
      </c>
      <c r="K27" s="128">
        <v>0</v>
      </c>
      <c r="L27" s="129" t="s">
        <v>154</v>
      </c>
      <c r="M27" s="130">
        <f aca="true" t="shared" si="5" ref="M27:M33">SUM(G27:K27)</f>
        <v>17</v>
      </c>
      <c r="N27" s="131"/>
      <c r="O27" s="132"/>
      <c r="P27" s="133">
        <f ca="1" t="shared" si="1"/>
        <v>17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44</v>
      </c>
      <c r="C28" s="125">
        <v>5</v>
      </c>
      <c r="D28" s="53" t="str">
        <f ca="1" t="shared" si="4"/>
        <v>VALLE Stephane</v>
      </c>
      <c r="E28" s="126" t="str">
        <f ca="1" t="shared" si="4"/>
        <v>M</v>
      </c>
      <c r="F28" s="51">
        <v>0</v>
      </c>
      <c r="G28" s="127">
        <v>0</v>
      </c>
      <c r="H28" s="127">
        <v>0</v>
      </c>
      <c r="I28" s="127">
        <v>0</v>
      </c>
      <c r="J28" s="127">
        <v>0</v>
      </c>
      <c r="K28" s="128">
        <f aca="true" t="shared" si="6" ref="K28:K33">IF(L28&lt;&gt;"","-","")</f>
      </c>
      <c r="L28" s="129"/>
      <c r="M28" s="130">
        <f t="shared" si="5"/>
        <v>0</v>
      </c>
      <c r="N28" s="131"/>
      <c r="O28" s="132"/>
      <c r="P28" s="133">
        <f ca="1" t="shared" si="1"/>
        <v>0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4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49</v>
      </c>
      <c r="C29" s="125">
        <v>6</v>
      </c>
      <c r="D29" s="65" t="str">
        <f ca="1" t="shared" si="4"/>
        <v>RENAUDIN Damien</v>
      </c>
      <c r="E29" s="126" t="str">
        <f ca="1" t="shared" si="4"/>
        <v>M</v>
      </c>
      <c r="F29" s="51">
        <v>67</v>
      </c>
      <c r="G29" s="127">
        <v>10</v>
      </c>
      <c r="H29" s="127">
        <v>10</v>
      </c>
      <c r="I29" s="127">
        <v>10</v>
      </c>
      <c r="J29" s="127">
        <v>10</v>
      </c>
      <c r="K29" s="128" t="str">
        <f t="shared" si="6"/>
        <v>-</v>
      </c>
      <c r="L29" s="129" t="s">
        <v>121</v>
      </c>
      <c r="M29" s="130">
        <f t="shared" si="5"/>
        <v>40</v>
      </c>
      <c r="N29" s="131"/>
      <c r="O29" s="132"/>
      <c r="P29" s="138">
        <f ca="1" t="shared" si="1"/>
        <v>107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4</v>
      </c>
      <c r="AR29" s="47"/>
    </row>
    <row r="30" spans="1:44" s="61" customFormat="1" ht="21" customHeight="1">
      <c r="A30" s="123" t="str">
        <f ca="1" t="shared" si="3"/>
        <v>BRE</v>
      </c>
      <c r="B30" s="124">
        <f ca="1" t="shared" si="3"/>
        <v>56</v>
      </c>
      <c r="C30" s="125">
        <v>7</v>
      </c>
      <c r="D30" s="53" t="str">
        <f ca="1" t="shared" si="4"/>
        <v>DONNIO Gildas</v>
      </c>
      <c r="E30" s="126" t="str">
        <f ca="1" t="shared" si="4"/>
        <v>M</v>
      </c>
      <c r="F30" s="51">
        <v>37</v>
      </c>
      <c r="G30" s="127">
        <v>0</v>
      </c>
      <c r="H30" s="127">
        <v>0</v>
      </c>
      <c r="I30" s="127">
        <v>10</v>
      </c>
      <c r="J30" s="127">
        <v>0</v>
      </c>
      <c r="K30" s="128">
        <f t="shared" si="6"/>
      </c>
      <c r="L30" s="129"/>
      <c r="M30" s="130">
        <f t="shared" si="5"/>
        <v>10</v>
      </c>
      <c r="N30" s="131"/>
      <c r="O30" s="132"/>
      <c r="P30" s="133">
        <f ca="1" t="shared" si="1"/>
        <v>47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4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44</v>
      </c>
      <c r="C31" s="125">
        <v>8</v>
      </c>
      <c r="D31" s="65" t="str">
        <f ca="1" t="shared" si="4"/>
        <v>FILLATRE Cyril</v>
      </c>
      <c r="E31" s="126" t="str">
        <f ca="1" t="shared" si="4"/>
        <v>M</v>
      </c>
      <c r="F31" s="51">
        <v>80</v>
      </c>
      <c r="G31" s="127">
        <v>7</v>
      </c>
      <c r="H31" s="127">
        <v>10</v>
      </c>
      <c r="I31" s="127">
        <v>10</v>
      </c>
      <c r="J31" s="127" t="str">
        <f>IF(L31&lt;&gt;"","-","")</f>
        <v>-</v>
      </c>
      <c r="K31" s="128" t="str">
        <f t="shared" si="6"/>
        <v>-</v>
      </c>
      <c r="L31" s="129" t="s">
        <v>121</v>
      </c>
      <c r="M31" s="130">
        <f t="shared" si="5"/>
        <v>27</v>
      </c>
      <c r="N31" s="131"/>
      <c r="O31" s="132"/>
      <c r="P31" s="138">
        <f ca="1" t="shared" si="1"/>
        <v>107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3</v>
      </c>
      <c r="AR31" s="47"/>
    </row>
    <row r="32" spans="1:45" s="61" customFormat="1" ht="21" customHeight="1">
      <c r="A32" s="123" t="str">
        <f ca="1" t="shared" si="3"/>
        <v>PC</v>
      </c>
      <c r="B32" s="124">
        <f ca="1" t="shared" si="3"/>
        <v>79</v>
      </c>
      <c r="C32" s="125">
        <v>9</v>
      </c>
      <c r="D32" s="53" t="str">
        <f ca="1" t="shared" si="4"/>
        <v>ROCHETTE Thierry</v>
      </c>
      <c r="E32" s="126" t="str">
        <f ca="1" t="shared" si="4"/>
        <v>M</v>
      </c>
      <c r="F32" s="51">
        <v>80</v>
      </c>
      <c r="G32" s="127">
        <v>0</v>
      </c>
      <c r="H32" s="127">
        <v>0</v>
      </c>
      <c r="I32" s="127">
        <v>0</v>
      </c>
      <c r="J32" s="127">
        <v>0</v>
      </c>
      <c r="K32" s="128">
        <f t="shared" si="6"/>
      </c>
      <c r="L32" s="129"/>
      <c r="M32" s="130">
        <f t="shared" si="5"/>
        <v>0</v>
      </c>
      <c r="N32" s="131"/>
      <c r="O32" s="132"/>
      <c r="P32" s="114">
        <f ca="1" t="shared" si="1"/>
        <v>80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4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49</v>
      </c>
      <c r="C33" s="145">
        <v>10</v>
      </c>
      <c r="D33" s="146" t="str">
        <f ca="1" t="shared" si="4"/>
        <v>DOUCE Laurent</v>
      </c>
      <c r="E33" s="147" t="str">
        <f ca="1" t="shared" si="4"/>
        <v>M</v>
      </c>
      <c r="F33" s="139">
        <v>67</v>
      </c>
      <c r="G33" s="148">
        <v>0</v>
      </c>
      <c r="H33" s="148">
        <v>10</v>
      </c>
      <c r="I33" s="148">
        <v>0</v>
      </c>
      <c r="J33" s="148">
        <v>0</v>
      </c>
      <c r="K33" s="149">
        <f t="shared" si="6"/>
      </c>
      <c r="L33" s="150"/>
      <c r="M33" s="151">
        <f t="shared" si="5"/>
        <v>10</v>
      </c>
      <c r="N33" s="152"/>
      <c r="O33" s="132"/>
      <c r="P33" s="114">
        <f ca="1" t="shared" si="1"/>
        <v>77</v>
      </c>
      <c r="Q33" s="115"/>
      <c r="R33" s="141"/>
      <c r="S33" s="153"/>
      <c r="T33" s="154" t="s">
        <v>47</v>
      </c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4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20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/>
      <c r="P35" s="162"/>
      <c r="Q35" s="162">
        <v>4</v>
      </c>
      <c r="R35" s="162">
        <v>5</v>
      </c>
      <c r="S35" s="162">
        <v>6</v>
      </c>
      <c r="T35" s="162">
        <v>7</v>
      </c>
      <c r="U35" s="162">
        <v>8</v>
      </c>
      <c r="V35" s="162">
        <v>9</v>
      </c>
      <c r="W35" s="162">
        <v>10</v>
      </c>
      <c r="X35" s="162">
        <v>11</v>
      </c>
      <c r="Y35" s="162">
        <v>12</v>
      </c>
      <c r="Z35" s="162">
        <v>13</v>
      </c>
      <c r="AA35" s="162">
        <v>14</v>
      </c>
      <c r="AB35" s="162">
        <v>15</v>
      </c>
      <c r="AC35" s="162"/>
      <c r="AD35" s="162">
        <v>16</v>
      </c>
      <c r="AE35" s="162">
        <v>17</v>
      </c>
      <c r="AF35" s="162">
        <v>18</v>
      </c>
      <c r="AG35" s="162"/>
      <c r="AH35" s="162"/>
      <c r="AI35" s="162">
        <v>19</v>
      </c>
      <c r="AJ35" s="162">
        <v>20</v>
      </c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/>
      <c r="P36" s="162"/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3</v>
      </c>
      <c r="Z36" s="162">
        <v>4</v>
      </c>
      <c r="AA36" s="162">
        <v>4</v>
      </c>
      <c r="AB36" s="162">
        <v>3</v>
      </c>
      <c r="AC36" s="162"/>
      <c r="AD36" s="162">
        <v>4</v>
      </c>
      <c r="AE36" s="162">
        <v>5</v>
      </c>
      <c r="AF36" s="162">
        <v>4</v>
      </c>
      <c r="AG36" s="162"/>
      <c r="AH36" s="162"/>
      <c r="AI36" s="162">
        <v>5</v>
      </c>
      <c r="AJ36" s="162">
        <v>4</v>
      </c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/>
      <c r="P37" s="162"/>
      <c r="Q37" s="162">
        <v>1</v>
      </c>
      <c r="R37" s="162">
        <v>2</v>
      </c>
      <c r="S37" s="162">
        <v>1</v>
      </c>
      <c r="T37" s="162">
        <v>1</v>
      </c>
      <c r="U37" s="162">
        <v>1</v>
      </c>
      <c r="V37" s="162">
        <v>3</v>
      </c>
      <c r="W37" s="162">
        <v>3</v>
      </c>
      <c r="X37" s="162">
        <v>2</v>
      </c>
      <c r="Y37" s="162">
        <v>2</v>
      </c>
      <c r="Z37" s="162">
        <v>2</v>
      </c>
      <c r="AA37" s="162">
        <v>2</v>
      </c>
      <c r="AB37" s="162">
        <v>3</v>
      </c>
      <c r="AC37" s="162"/>
      <c r="AD37" s="162">
        <v>4</v>
      </c>
      <c r="AE37" s="162">
        <v>4</v>
      </c>
      <c r="AF37" s="162">
        <v>3</v>
      </c>
      <c r="AG37" s="162"/>
      <c r="AH37" s="162"/>
      <c r="AI37" s="162">
        <v>4</v>
      </c>
      <c r="AJ37" s="162">
        <v>3</v>
      </c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10</v>
      </c>
      <c r="M39" s="171">
        <v>7</v>
      </c>
      <c r="N39" s="171">
        <v>10</v>
      </c>
      <c r="O39" s="171"/>
      <c r="P39" s="171"/>
      <c r="Q39" s="171">
        <v>0</v>
      </c>
      <c r="R39" s="171">
        <v>0</v>
      </c>
      <c r="S39" s="171">
        <v>7</v>
      </c>
      <c r="T39" s="171">
        <v>10</v>
      </c>
      <c r="U39" s="171">
        <v>10</v>
      </c>
      <c r="V39" s="171">
        <v>0</v>
      </c>
      <c r="W39" s="171">
        <v>0</v>
      </c>
      <c r="X39" s="171">
        <v>10</v>
      </c>
      <c r="Y39" s="171">
        <v>0</v>
      </c>
      <c r="Z39" s="171">
        <v>10</v>
      </c>
      <c r="AA39" s="171">
        <v>7</v>
      </c>
      <c r="AB39" s="171">
        <v>10</v>
      </c>
      <c r="AC39" s="171"/>
      <c r="AD39" s="171">
        <v>0</v>
      </c>
      <c r="AE39" s="171">
        <v>0</v>
      </c>
      <c r="AF39" s="172">
        <v>10</v>
      </c>
      <c r="AG39" s="172"/>
      <c r="AH39" s="172"/>
      <c r="AI39" s="172">
        <v>0</v>
      </c>
      <c r="AJ39" s="172">
        <v>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0</v>
      </c>
      <c r="N40" s="171">
        <v>0</v>
      </c>
      <c r="O40" s="171"/>
      <c r="P40" s="171"/>
      <c r="Q40" s="171">
        <v>10</v>
      </c>
      <c r="R40" s="171">
        <v>10</v>
      </c>
      <c r="S40" s="171">
        <v>0</v>
      </c>
      <c r="T40" s="171">
        <v>0</v>
      </c>
      <c r="U40" s="171">
        <v>0</v>
      </c>
      <c r="V40" s="171">
        <v>7</v>
      </c>
      <c r="W40" s="171">
        <v>10</v>
      </c>
      <c r="X40" s="171">
        <v>0</v>
      </c>
      <c r="Y40" s="171">
        <v>0</v>
      </c>
      <c r="Z40" s="171">
        <v>0</v>
      </c>
      <c r="AA40" s="171">
        <v>0</v>
      </c>
      <c r="AB40" s="171">
        <v>0</v>
      </c>
      <c r="AC40" s="171"/>
      <c r="AD40" s="171">
        <v>7</v>
      </c>
      <c r="AE40" s="171">
        <v>0</v>
      </c>
      <c r="AF40" s="171">
        <v>0</v>
      </c>
      <c r="AG40" s="171"/>
      <c r="AH40" s="171"/>
      <c r="AI40" s="171">
        <v>0</v>
      </c>
      <c r="AJ40" s="173">
        <v>0</v>
      </c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18" sqref="G18:K18"/>
      <selection pane="bottomLeft" activeCell="K28" sqref="K2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455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5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44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43" t="s">
        <v>32</v>
      </c>
      <c r="AB8" s="45" t="s">
        <v>33</v>
      </c>
      <c r="AC8" s="43" t="s">
        <v>34</v>
      </c>
      <c r="AD8" s="43" t="s">
        <v>35</v>
      </c>
      <c r="AE8" s="43" t="s">
        <v>36</v>
      </c>
      <c r="AF8" s="43" t="s">
        <v>37</v>
      </c>
      <c r="AG8" s="43" t="s">
        <v>38</v>
      </c>
      <c r="AH8" s="43" t="s">
        <v>39</v>
      </c>
      <c r="AI8" s="83" t="s">
        <v>40</v>
      </c>
      <c r="AJ8" s="8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49</v>
      </c>
      <c r="C9" s="52">
        <f ca="1">OFFSET(C9,15,0)</f>
        <v>1</v>
      </c>
      <c r="D9" s="65" t="s">
        <v>456</v>
      </c>
      <c r="E9" s="51" t="s">
        <v>45</v>
      </c>
      <c r="F9" s="51">
        <v>64</v>
      </c>
      <c r="G9" s="54" t="s">
        <v>371</v>
      </c>
      <c r="H9" s="55"/>
      <c r="I9" s="55"/>
      <c r="J9" s="55"/>
      <c r="K9" s="56"/>
      <c r="L9" s="57" t="s">
        <v>133</v>
      </c>
      <c r="M9" s="58"/>
      <c r="N9" s="58"/>
      <c r="O9" s="58"/>
      <c r="P9" s="58"/>
      <c r="Q9" s="57" t="s">
        <v>54</v>
      </c>
      <c r="R9" s="58"/>
      <c r="S9" s="58"/>
      <c r="T9" s="58"/>
      <c r="U9" s="58"/>
      <c r="V9" s="57" t="s">
        <v>57</v>
      </c>
      <c r="W9" s="58"/>
      <c r="X9" s="58"/>
      <c r="Y9" s="58"/>
      <c r="Z9" s="58"/>
      <c r="AA9" s="57" t="s">
        <v>47</v>
      </c>
      <c r="AB9" s="58"/>
      <c r="AC9" s="58"/>
      <c r="AD9" s="58"/>
      <c r="AE9" s="57" t="s">
        <v>47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63</v>
      </c>
      <c r="B10" s="51">
        <v>45</v>
      </c>
      <c r="C10" s="52">
        <f aca="true" ca="1" t="shared" si="0" ref="C10:C18">OFFSET(C10,15,0)</f>
        <v>2</v>
      </c>
      <c r="D10" s="65" t="s">
        <v>457</v>
      </c>
      <c r="E10" s="51" t="s">
        <v>45</v>
      </c>
      <c r="F10" s="51">
        <v>64</v>
      </c>
      <c r="G10" s="54" t="s">
        <v>458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47</v>
      </c>
      <c r="T10" s="58"/>
      <c r="U10" s="58"/>
      <c r="V10" s="58"/>
      <c r="W10" s="57" t="s">
        <v>197</v>
      </c>
      <c r="X10" s="58"/>
      <c r="Y10" s="58"/>
      <c r="Z10" s="58"/>
      <c r="AA10" s="58"/>
      <c r="AB10" s="58"/>
      <c r="AC10" s="57" t="s">
        <v>187</v>
      </c>
      <c r="AD10" s="58"/>
      <c r="AE10" s="58"/>
      <c r="AF10" s="57" t="s">
        <v>57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43</v>
      </c>
      <c r="B11" s="51">
        <v>44</v>
      </c>
      <c r="C11" s="52">
        <f ca="1" t="shared" si="0"/>
        <v>3</v>
      </c>
      <c r="D11" s="65" t="s">
        <v>459</v>
      </c>
      <c r="E11" s="51" t="s">
        <v>45</v>
      </c>
      <c r="F11" s="51">
        <v>64</v>
      </c>
      <c r="G11" s="54" t="s">
        <v>460</v>
      </c>
      <c r="H11" s="55"/>
      <c r="I11" s="55"/>
      <c r="J11" s="55"/>
      <c r="K11" s="56"/>
      <c r="L11" s="57" t="s">
        <v>47</v>
      </c>
      <c r="M11" s="58"/>
      <c r="N11" s="58"/>
      <c r="O11" s="58"/>
      <c r="P11" s="58"/>
      <c r="Q11" s="58"/>
      <c r="R11" s="58"/>
      <c r="S11" s="58"/>
      <c r="T11" s="57" t="s">
        <v>47</v>
      </c>
      <c r="U11" s="58"/>
      <c r="V11" s="58"/>
      <c r="W11" s="58"/>
      <c r="X11" s="58"/>
      <c r="Y11" s="57" t="s">
        <v>47</v>
      </c>
      <c r="Z11" s="58"/>
      <c r="AA11" s="58"/>
      <c r="AB11" s="58"/>
      <c r="AC11" s="58"/>
      <c r="AD11" s="57" t="s">
        <v>54</v>
      </c>
      <c r="AE11" s="58"/>
      <c r="AF11" s="58"/>
      <c r="AG11" s="58"/>
      <c r="AH11" s="57" t="s">
        <v>57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63</v>
      </c>
      <c r="B12" s="51">
        <v>37</v>
      </c>
      <c r="C12" s="52">
        <f ca="1" t="shared" si="0"/>
        <v>4</v>
      </c>
      <c r="D12" s="53" t="s">
        <v>461</v>
      </c>
      <c r="E12" s="51" t="s">
        <v>45</v>
      </c>
      <c r="F12" s="51">
        <v>64</v>
      </c>
      <c r="G12" s="54" t="s">
        <v>462</v>
      </c>
      <c r="H12" s="55"/>
      <c r="I12" s="55"/>
      <c r="J12" s="55"/>
      <c r="K12" s="56"/>
      <c r="L12" s="58"/>
      <c r="M12" s="58"/>
      <c r="N12" s="57" t="s">
        <v>57</v>
      </c>
      <c r="O12" s="58"/>
      <c r="P12" s="58"/>
      <c r="Q12" s="58"/>
      <c r="R12" s="57" t="s">
        <v>192</v>
      </c>
      <c r="S12" s="58"/>
      <c r="T12" s="58"/>
      <c r="U12" s="58"/>
      <c r="V12" s="57" t="s">
        <v>57</v>
      </c>
      <c r="W12" s="58"/>
      <c r="X12" s="58"/>
      <c r="Y12" s="58"/>
      <c r="Z12" s="57" t="s">
        <v>54</v>
      </c>
      <c r="AA12" s="58"/>
      <c r="AB12" s="58"/>
      <c r="AC12" s="58"/>
      <c r="AD12" s="58"/>
      <c r="AE12" s="58"/>
      <c r="AF12" s="58"/>
      <c r="AG12" s="58"/>
      <c r="AH12" s="58"/>
      <c r="AI12" s="57"/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49</v>
      </c>
      <c r="C13" s="52">
        <f ca="1" t="shared" si="0"/>
        <v>5</v>
      </c>
      <c r="D13" s="53" t="s">
        <v>463</v>
      </c>
      <c r="E13" s="51" t="s">
        <v>45</v>
      </c>
      <c r="F13" s="51">
        <v>64</v>
      </c>
      <c r="G13" s="54" t="s">
        <v>413</v>
      </c>
      <c r="H13" s="55"/>
      <c r="I13" s="55"/>
      <c r="J13" s="55"/>
      <c r="K13" s="56"/>
      <c r="L13" s="58"/>
      <c r="M13" s="58"/>
      <c r="N13" s="58"/>
      <c r="O13" s="57" t="s">
        <v>133</v>
      </c>
      <c r="P13" s="58"/>
      <c r="Q13" s="58"/>
      <c r="R13" s="58"/>
      <c r="S13" s="58"/>
      <c r="T13" s="57" t="s">
        <v>199</v>
      </c>
      <c r="U13" s="58"/>
      <c r="V13" s="58"/>
      <c r="W13" s="58"/>
      <c r="X13" s="58"/>
      <c r="Y13" s="58"/>
      <c r="Z13" s="58"/>
      <c r="AA13" s="57" t="s">
        <v>132</v>
      </c>
      <c r="AB13" s="58"/>
      <c r="AC13" s="58"/>
      <c r="AD13" s="58"/>
      <c r="AE13" s="58"/>
      <c r="AF13" s="57" t="s">
        <v>57</v>
      </c>
      <c r="AG13" s="58"/>
      <c r="AH13" s="58"/>
      <c r="AI13" s="58"/>
      <c r="AJ13" s="57" t="s">
        <v>54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63</v>
      </c>
      <c r="B14" s="51">
        <v>37</v>
      </c>
      <c r="C14" s="52">
        <f ca="1" t="shared" si="0"/>
        <v>6</v>
      </c>
      <c r="D14" s="65" t="s">
        <v>464</v>
      </c>
      <c r="E14" s="51" t="s">
        <v>45</v>
      </c>
      <c r="F14" s="51">
        <v>65</v>
      </c>
      <c r="G14" s="54" t="s">
        <v>465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47</v>
      </c>
      <c r="R14" s="58"/>
      <c r="S14" s="58"/>
      <c r="T14" s="58"/>
      <c r="U14" s="57" t="s">
        <v>47</v>
      </c>
      <c r="V14" s="58"/>
      <c r="W14" s="57" t="s">
        <v>57</v>
      </c>
      <c r="X14" s="58"/>
      <c r="Y14" s="58"/>
      <c r="Z14" s="58"/>
      <c r="AA14" s="58"/>
      <c r="AB14" s="58"/>
      <c r="AC14" s="58"/>
      <c r="AD14" s="57" t="s">
        <v>57</v>
      </c>
      <c r="AE14" s="58"/>
      <c r="AF14" s="58"/>
      <c r="AG14" s="57" t="s">
        <v>82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63</v>
      </c>
      <c r="B15" s="51">
        <v>37</v>
      </c>
      <c r="C15" s="52">
        <f ca="1" t="shared" si="0"/>
        <v>7</v>
      </c>
      <c r="D15" s="53" t="s">
        <v>466</v>
      </c>
      <c r="E15" s="51" t="s">
        <v>45</v>
      </c>
      <c r="F15" s="51">
        <v>65</v>
      </c>
      <c r="G15" s="54" t="s">
        <v>350</v>
      </c>
      <c r="H15" s="55"/>
      <c r="I15" s="55"/>
      <c r="J15" s="55"/>
      <c r="K15" s="56"/>
      <c r="L15" s="58"/>
      <c r="M15" s="58"/>
      <c r="N15" s="58"/>
      <c r="O15" s="58"/>
      <c r="P15" s="57" t="s">
        <v>54</v>
      </c>
      <c r="Q15" s="58"/>
      <c r="R15" s="58"/>
      <c r="S15" s="57" t="s">
        <v>66</v>
      </c>
      <c r="T15" s="58"/>
      <c r="U15" s="58"/>
      <c r="V15" s="58"/>
      <c r="W15" s="58"/>
      <c r="X15" s="58"/>
      <c r="Y15" s="57" t="s">
        <v>132</v>
      </c>
      <c r="Z15" s="58"/>
      <c r="AA15" s="58"/>
      <c r="AB15" s="57"/>
      <c r="AC15" s="58"/>
      <c r="AD15" s="58"/>
      <c r="AE15" s="57" t="s">
        <v>133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49</v>
      </c>
      <c r="C16" s="52">
        <f ca="1" t="shared" si="0"/>
        <v>8</v>
      </c>
      <c r="D16" s="65" t="s">
        <v>467</v>
      </c>
      <c r="E16" s="51" t="s">
        <v>45</v>
      </c>
      <c r="F16" s="51">
        <v>65</v>
      </c>
      <c r="G16" s="54" t="s">
        <v>306</v>
      </c>
      <c r="H16" s="55"/>
      <c r="I16" s="55"/>
      <c r="J16" s="55"/>
      <c r="K16" s="56"/>
      <c r="L16" s="58"/>
      <c r="M16" s="57" t="s">
        <v>47</v>
      </c>
      <c r="N16" s="58"/>
      <c r="O16" s="58"/>
      <c r="P16" s="58"/>
      <c r="Q16" s="58"/>
      <c r="R16" s="57" t="s">
        <v>47</v>
      </c>
      <c r="S16" s="58"/>
      <c r="T16" s="58"/>
      <c r="U16" s="58"/>
      <c r="V16" s="58"/>
      <c r="W16" s="58"/>
      <c r="X16" s="57" t="s">
        <v>82</v>
      </c>
      <c r="Y16" s="58"/>
      <c r="Z16" s="58"/>
      <c r="AA16" s="58"/>
      <c r="AB16" s="58"/>
      <c r="AC16" s="57" t="s">
        <v>82</v>
      </c>
      <c r="AD16" s="58"/>
      <c r="AE16" s="58"/>
      <c r="AF16" s="58"/>
      <c r="AG16" s="58"/>
      <c r="AH16" s="57" t="s">
        <v>54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44</v>
      </c>
      <c r="C17" s="52">
        <f ca="1" t="shared" si="0"/>
        <v>9</v>
      </c>
      <c r="D17" s="65" t="s">
        <v>468</v>
      </c>
      <c r="E17" s="51" t="s">
        <v>45</v>
      </c>
      <c r="F17" s="51">
        <v>65</v>
      </c>
      <c r="G17" s="54" t="s">
        <v>469</v>
      </c>
      <c r="H17" s="55"/>
      <c r="I17" s="55"/>
      <c r="J17" s="55"/>
      <c r="K17" s="56"/>
      <c r="L17" s="58"/>
      <c r="M17" s="58"/>
      <c r="N17" s="58"/>
      <c r="O17" s="57" t="s">
        <v>82</v>
      </c>
      <c r="P17" s="58"/>
      <c r="Q17" s="58"/>
      <c r="R17" s="58"/>
      <c r="S17" s="58"/>
      <c r="T17" s="58"/>
      <c r="U17" s="57" t="s">
        <v>54</v>
      </c>
      <c r="V17" s="58"/>
      <c r="W17" s="58"/>
      <c r="X17" s="57" t="s">
        <v>54</v>
      </c>
      <c r="Y17" s="58"/>
      <c r="Z17" s="58"/>
      <c r="AA17" s="58"/>
      <c r="AB17" s="57"/>
      <c r="AC17" s="58"/>
      <c r="AD17" s="58"/>
      <c r="AE17" s="58"/>
      <c r="AF17" s="58"/>
      <c r="AG17" s="58"/>
      <c r="AH17" s="58"/>
      <c r="AI17" s="57"/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63</v>
      </c>
      <c r="B18" s="51">
        <v>28</v>
      </c>
      <c r="C18" s="52">
        <f ca="1" t="shared" si="0"/>
        <v>10</v>
      </c>
      <c r="D18" s="53" t="s">
        <v>470</v>
      </c>
      <c r="E18" s="67" t="s">
        <v>45</v>
      </c>
      <c r="F18" s="67">
        <v>65</v>
      </c>
      <c r="G18" s="54" t="s">
        <v>471</v>
      </c>
      <c r="H18" s="55"/>
      <c r="I18" s="55"/>
      <c r="J18" s="55"/>
      <c r="K18" s="56"/>
      <c r="L18" s="58"/>
      <c r="M18" s="57" t="s">
        <v>54</v>
      </c>
      <c r="N18" s="58"/>
      <c r="O18" s="58"/>
      <c r="P18" s="57" t="s">
        <v>47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47</v>
      </c>
      <c r="AA18" s="58"/>
      <c r="AB18" s="58"/>
      <c r="AC18" s="58"/>
      <c r="AD18" s="58"/>
      <c r="AE18" s="58"/>
      <c r="AF18" s="58"/>
      <c r="AG18" s="57" t="s">
        <v>54</v>
      </c>
      <c r="AH18" s="58"/>
      <c r="AI18" s="58"/>
      <c r="AJ18" s="57" t="s">
        <v>47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4" t="s">
        <v>87</v>
      </c>
      <c r="H20" s="44" t="s">
        <v>88</v>
      </c>
      <c r="I20" s="44" t="s">
        <v>89</v>
      </c>
      <c r="J20" s="45" t="s">
        <v>90</v>
      </c>
      <c r="K20" s="44" t="s">
        <v>91</v>
      </c>
      <c r="L20" s="83" t="s">
        <v>92</v>
      </c>
      <c r="M20" s="45" t="s">
        <v>93</v>
      </c>
      <c r="N20" s="83" t="s">
        <v>94</v>
      </c>
      <c r="O20" s="45" t="s">
        <v>95</v>
      </c>
      <c r="P20" s="83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5" t="s">
        <v>99</v>
      </c>
      <c r="I21" s="45" t="s">
        <v>100</v>
      </c>
      <c r="J21" s="44" t="s">
        <v>101</v>
      </c>
      <c r="K21" s="45" t="s">
        <v>102</v>
      </c>
      <c r="L21" s="45" t="s">
        <v>103</v>
      </c>
      <c r="M21" s="45" t="s">
        <v>104</v>
      </c>
      <c r="N21" s="44" t="s">
        <v>105</v>
      </c>
      <c r="O21" s="45" t="s">
        <v>106</v>
      </c>
      <c r="P21" s="45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265" t="s">
        <v>94</v>
      </c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49</v>
      </c>
      <c r="C24" s="125">
        <v>1</v>
      </c>
      <c r="D24" s="65" t="str">
        <f ca="1">OFFSET(D24,-15,0)</f>
        <v>BRIARD Hugo</v>
      </c>
      <c r="E24" s="126" t="str">
        <f ca="1">OFFSET(E24,-15,0)</f>
        <v>M</v>
      </c>
      <c r="F24" s="51">
        <v>0</v>
      </c>
      <c r="G24" s="127">
        <v>7</v>
      </c>
      <c r="H24" s="127">
        <v>10</v>
      </c>
      <c r="I24" s="127">
        <v>0</v>
      </c>
      <c r="J24" s="127">
        <v>0</v>
      </c>
      <c r="K24" s="128">
        <v>0</v>
      </c>
      <c r="L24" s="129" t="s">
        <v>154</v>
      </c>
      <c r="M24" s="130">
        <f>SUM(G24:K24)</f>
        <v>17</v>
      </c>
      <c r="N24" s="131"/>
      <c r="O24" s="132"/>
      <c r="P24" s="133">
        <f aca="true" ca="1" t="shared" si="1" ref="P24:P33">SUM(OFFSET(P24,0,-10),OFFSET(P24,0,-3))</f>
        <v>17</v>
      </c>
      <c r="Q24" s="134"/>
      <c r="R24" s="73"/>
      <c r="S24" s="262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TBO</v>
      </c>
      <c r="B25" s="124">
        <f ca="1" t="shared" si="3"/>
        <v>45</v>
      </c>
      <c r="C25" s="125">
        <v>2</v>
      </c>
      <c r="D25" s="65" t="str">
        <f aca="true" ca="1" t="shared" si="4" ref="D25:E33">OFFSET(D25,-15,0)</f>
        <v>DESNOYERS Alexandre</v>
      </c>
      <c r="E25" s="126" t="str">
        <f ca="1" t="shared" si="4"/>
        <v>M</v>
      </c>
      <c r="F25" s="51">
        <v>61</v>
      </c>
      <c r="G25" s="127">
        <v>0</v>
      </c>
      <c r="H25" s="127">
        <v>0</v>
      </c>
      <c r="I25" s="127">
        <v>0</v>
      </c>
      <c r="J25" s="127">
        <v>10</v>
      </c>
      <c r="K25" s="128">
        <v>0</v>
      </c>
      <c r="L25" s="129" t="s">
        <v>154</v>
      </c>
      <c r="M25" s="130">
        <f aca="true" t="shared" si="5" ref="M25:M33">SUM(G25:K25)</f>
        <v>10</v>
      </c>
      <c r="N25" s="131"/>
      <c r="O25" s="132"/>
      <c r="P25" s="133">
        <f ca="1" t="shared" si="1"/>
        <v>71</v>
      </c>
      <c r="Q25" s="134"/>
      <c r="R25" s="73"/>
      <c r="S25" s="262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PDL</v>
      </c>
      <c r="B26" s="124">
        <f ca="1" t="shared" si="3"/>
        <v>44</v>
      </c>
      <c r="C26" s="125">
        <v>3</v>
      </c>
      <c r="D26" s="65" t="str">
        <f ca="1" t="shared" si="4"/>
        <v>GIRAULT Francois</v>
      </c>
      <c r="E26" s="126" t="str">
        <f ca="1" t="shared" si="4"/>
        <v>M</v>
      </c>
      <c r="F26" s="51">
        <v>7</v>
      </c>
      <c r="G26" s="127">
        <v>0</v>
      </c>
      <c r="H26" s="127">
        <v>0</v>
      </c>
      <c r="I26" s="127">
        <v>0</v>
      </c>
      <c r="J26" s="127">
        <v>10</v>
      </c>
      <c r="K26" s="128">
        <v>0</v>
      </c>
      <c r="L26" s="129" t="s">
        <v>154</v>
      </c>
      <c r="M26" s="130">
        <f t="shared" si="5"/>
        <v>10</v>
      </c>
      <c r="N26" s="131"/>
      <c r="O26" s="132"/>
      <c r="P26" s="133">
        <f ca="1" t="shared" si="1"/>
        <v>17</v>
      </c>
      <c r="Q26" s="134"/>
      <c r="R26" s="73"/>
      <c r="S26" s="262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TBO</v>
      </c>
      <c r="B27" s="124">
        <f ca="1" t="shared" si="3"/>
        <v>37</v>
      </c>
      <c r="C27" s="125">
        <v>4</v>
      </c>
      <c r="D27" s="53" t="str">
        <f ca="1" t="shared" si="4"/>
        <v>MATAMOROS Diego</v>
      </c>
      <c r="E27" s="126" t="str">
        <f ca="1" t="shared" si="4"/>
        <v>M</v>
      </c>
      <c r="F27" s="51">
        <v>37</v>
      </c>
      <c r="G27" s="127">
        <v>7</v>
      </c>
      <c r="H27" s="127">
        <v>10</v>
      </c>
      <c r="I27" s="127">
        <v>7</v>
      </c>
      <c r="J27" s="127">
        <v>10</v>
      </c>
      <c r="K27" s="128">
        <v>10</v>
      </c>
      <c r="L27" s="129" t="s">
        <v>154</v>
      </c>
      <c r="M27" s="130">
        <v>44</v>
      </c>
      <c r="N27" s="131"/>
      <c r="O27" s="132"/>
      <c r="P27" s="133">
        <f ca="1" t="shared" si="1"/>
        <v>81</v>
      </c>
      <c r="Q27" s="134"/>
      <c r="R27" s="73"/>
      <c r="S27" s="135" t="s">
        <v>58</v>
      </c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49</v>
      </c>
      <c r="C28" s="125">
        <v>5</v>
      </c>
      <c r="D28" s="53" t="str">
        <f ca="1" t="shared" si="4"/>
        <v>MEIGNANT Julien</v>
      </c>
      <c r="E28" s="126" t="str">
        <f ca="1" t="shared" si="4"/>
        <v>M</v>
      </c>
      <c r="F28" s="51">
        <v>75</v>
      </c>
      <c r="G28" s="127">
        <v>7</v>
      </c>
      <c r="H28" s="127">
        <v>7</v>
      </c>
      <c r="I28" s="127">
        <v>10</v>
      </c>
      <c r="J28" s="127">
        <v>0</v>
      </c>
      <c r="K28" s="128">
        <v>10</v>
      </c>
      <c r="L28" s="129" t="s">
        <v>121</v>
      </c>
      <c r="M28" s="130">
        <f t="shared" si="5"/>
        <v>34</v>
      </c>
      <c r="N28" s="131"/>
      <c r="O28" s="132"/>
      <c r="P28" s="133">
        <f ca="1" t="shared" si="1"/>
        <v>109</v>
      </c>
      <c r="Q28" s="134"/>
      <c r="R28" s="73"/>
      <c r="S28" s="262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TBO</v>
      </c>
      <c r="B29" s="124">
        <f ca="1" t="shared" si="3"/>
        <v>37</v>
      </c>
      <c r="C29" s="125">
        <v>6</v>
      </c>
      <c r="D29" s="65" t="str">
        <f ca="1" t="shared" si="4"/>
        <v>ALEXANDRE Remi</v>
      </c>
      <c r="E29" s="126" t="str">
        <f ca="1" t="shared" si="4"/>
        <v>M</v>
      </c>
      <c r="F29" s="51">
        <v>0</v>
      </c>
      <c r="G29" s="127">
        <v>0</v>
      </c>
      <c r="H29" s="127">
        <v>0</v>
      </c>
      <c r="I29" s="127">
        <v>7</v>
      </c>
      <c r="J29" s="127">
        <v>0</v>
      </c>
      <c r="K29" s="128">
        <v>0</v>
      </c>
      <c r="L29" s="129" t="s">
        <v>154</v>
      </c>
      <c r="M29" s="130">
        <f t="shared" si="5"/>
        <v>7</v>
      </c>
      <c r="N29" s="131"/>
      <c r="O29" s="132"/>
      <c r="P29" s="133">
        <f ca="1" t="shared" si="1"/>
        <v>7</v>
      </c>
      <c r="Q29" s="115"/>
      <c r="R29" s="73"/>
      <c r="S29" s="262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TBO</v>
      </c>
      <c r="B30" s="124">
        <f ca="1" t="shared" si="3"/>
        <v>37</v>
      </c>
      <c r="C30" s="125">
        <v>7</v>
      </c>
      <c r="D30" s="53" t="str">
        <f ca="1" t="shared" si="4"/>
        <v>DAVID Hugo</v>
      </c>
      <c r="E30" s="126" t="str">
        <f ca="1" t="shared" si="4"/>
        <v>M</v>
      </c>
      <c r="F30" s="51">
        <v>0</v>
      </c>
      <c r="G30" s="127">
        <v>10</v>
      </c>
      <c r="H30" s="127">
        <v>0</v>
      </c>
      <c r="I30" s="127">
        <v>10</v>
      </c>
      <c r="J30" s="127">
        <v>7</v>
      </c>
      <c r="K30" s="128">
        <v>0</v>
      </c>
      <c r="L30" s="129" t="s">
        <v>154</v>
      </c>
      <c r="M30" s="130">
        <f t="shared" si="5"/>
        <v>27</v>
      </c>
      <c r="N30" s="131"/>
      <c r="O30" s="132"/>
      <c r="P30" s="133">
        <f ca="1" t="shared" si="1"/>
        <v>27</v>
      </c>
      <c r="Q30" s="115"/>
      <c r="R30" s="73"/>
      <c r="S30" s="135" t="s">
        <v>66</v>
      </c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49</v>
      </c>
      <c r="C31" s="125">
        <v>8</v>
      </c>
      <c r="D31" s="65" t="str">
        <f ca="1" t="shared" si="4"/>
        <v>LALUBIN Francois</v>
      </c>
      <c r="E31" s="126" t="str">
        <f ca="1" t="shared" si="4"/>
        <v>M</v>
      </c>
      <c r="F31" s="51">
        <v>0</v>
      </c>
      <c r="G31" s="127">
        <v>0</v>
      </c>
      <c r="H31" s="127">
        <v>0</v>
      </c>
      <c r="I31" s="127">
        <v>0</v>
      </c>
      <c r="J31" s="127">
        <v>0</v>
      </c>
      <c r="K31" s="128">
        <v>10</v>
      </c>
      <c r="L31" s="129" t="s">
        <v>154</v>
      </c>
      <c r="M31" s="130">
        <f t="shared" si="5"/>
        <v>10</v>
      </c>
      <c r="N31" s="131"/>
      <c r="O31" s="132"/>
      <c r="P31" s="133">
        <f ca="1" t="shared" si="1"/>
        <v>10</v>
      </c>
      <c r="Q31" s="134"/>
      <c r="R31" s="73"/>
      <c r="S31" s="262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44</v>
      </c>
      <c r="C32" s="125">
        <v>9</v>
      </c>
      <c r="D32" s="65" t="str">
        <f ca="1" t="shared" si="4"/>
        <v>LAMOUR Clement</v>
      </c>
      <c r="E32" s="126" t="str">
        <f ca="1" t="shared" si="4"/>
        <v>M</v>
      </c>
      <c r="F32" s="51">
        <v>88</v>
      </c>
      <c r="G32" s="127">
        <v>0</v>
      </c>
      <c r="H32" s="127">
        <v>10</v>
      </c>
      <c r="I32" s="127">
        <v>10</v>
      </c>
      <c r="J32" s="127" t="str">
        <f>IF(L32&lt;&gt;"","-","")</f>
        <v>-</v>
      </c>
      <c r="K32" s="128" t="str">
        <f>IF(L32&lt;&gt;"","-","")</f>
        <v>-</v>
      </c>
      <c r="L32" s="129" t="s">
        <v>121</v>
      </c>
      <c r="M32" s="130">
        <f t="shared" si="5"/>
        <v>20</v>
      </c>
      <c r="N32" s="131"/>
      <c r="O32" s="132"/>
      <c r="P32" s="138">
        <f ca="1" t="shared" si="1"/>
        <v>108</v>
      </c>
      <c r="Q32" s="115"/>
      <c r="R32" s="141"/>
      <c r="S32" s="262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3</v>
      </c>
      <c r="AR32" s="76"/>
      <c r="AS32" s="76"/>
    </row>
    <row r="33" spans="1:45" s="61" customFormat="1" ht="21" customHeight="1" thickBot="1">
      <c r="A33" s="143" t="str">
        <f ca="1" t="shared" si="3"/>
        <v>TBO</v>
      </c>
      <c r="B33" s="144">
        <f ca="1" t="shared" si="3"/>
        <v>28</v>
      </c>
      <c r="C33" s="145">
        <v>10</v>
      </c>
      <c r="D33" s="146" t="str">
        <f ca="1" t="shared" si="4"/>
        <v>LEMOULT William</v>
      </c>
      <c r="E33" s="147" t="str">
        <f ca="1" t="shared" si="4"/>
        <v>M</v>
      </c>
      <c r="F33" s="139">
        <v>50</v>
      </c>
      <c r="G33" s="148">
        <v>10</v>
      </c>
      <c r="H33" s="148">
        <v>0</v>
      </c>
      <c r="I33" s="148">
        <v>0</v>
      </c>
      <c r="J33" s="148">
        <v>10</v>
      </c>
      <c r="K33" s="149">
        <v>0</v>
      </c>
      <c r="L33" s="150" t="s">
        <v>154</v>
      </c>
      <c r="M33" s="151">
        <f t="shared" si="5"/>
        <v>20</v>
      </c>
      <c r="N33" s="152"/>
      <c r="O33" s="132"/>
      <c r="P33" s="114">
        <f ca="1" t="shared" si="1"/>
        <v>70</v>
      </c>
      <c r="Q33" s="115"/>
      <c r="R33" s="141"/>
      <c r="S33" s="266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22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>
        <v>14</v>
      </c>
      <c r="Z35" s="162">
        <v>15</v>
      </c>
      <c r="AA35" s="162">
        <v>16</v>
      </c>
      <c r="AB35" s="162"/>
      <c r="AC35" s="162">
        <v>17</v>
      </c>
      <c r="AD35" s="162">
        <v>18</v>
      </c>
      <c r="AE35" s="162">
        <v>19</v>
      </c>
      <c r="AF35" s="162">
        <v>20</v>
      </c>
      <c r="AG35" s="162">
        <v>21</v>
      </c>
      <c r="AH35" s="162">
        <v>22</v>
      </c>
      <c r="AI35" s="162"/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3</v>
      </c>
      <c r="Z36" s="162">
        <v>4</v>
      </c>
      <c r="AA36" s="162">
        <v>4</v>
      </c>
      <c r="AB36" s="162"/>
      <c r="AC36" s="162">
        <v>4</v>
      </c>
      <c r="AD36" s="162">
        <v>4</v>
      </c>
      <c r="AE36" s="162">
        <v>5</v>
      </c>
      <c r="AF36" s="162">
        <v>5</v>
      </c>
      <c r="AG36" s="162">
        <v>5</v>
      </c>
      <c r="AH36" s="162">
        <v>5</v>
      </c>
      <c r="AI36" s="162"/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>
        <v>3</v>
      </c>
      <c r="W37" s="162">
        <v>3</v>
      </c>
      <c r="X37" s="162">
        <v>3</v>
      </c>
      <c r="Y37" s="162">
        <v>3</v>
      </c>
      <c r="Z37" s="162">
        <v>3</v>
      </c>
      <c r="AA37" s="162">
        <v>3</v>
      </c>
      <c r="AB37" s="162"/>
      <c r="AC37" s="162">
        <v>4</v>
      </c>
      <c r="AD37" s="162">
        <v>4</v>
      </c>
      <c r="AE37" s="162">
        <v>4</v>
      </c>
      <c r="AF37" s="162">
        <v>4</v>
      </c>
      <c r="AG37" s="162">
        <v>4</v>
      </c>
      <c r="AH37" s="162">
        <v>5</v>
      </c>
      <c r="AI37" s="162"/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7</v>
      </c>
      <c r="M39" s="171">
        <v>0</v>
      </c>
      <c r="N39" s="171">
        <v>0</v>
      </c>
      <c r="O39" s="171">
        <v>7</v>
      </c>
      <c r="P39" s="171">
        <v>10</v>
      </c>
      <c r="Q39" s="171">
        <v>10</v>
      </c>
      <c r="R39" s="171">
        <v>10</v>
      </c>
      <c r="S39" s="171">
        <v>0</v>
      </c>
      <c r="T39" s="171">
        <v>0</v>
      </c>
      <c r="U39" s="171">
        <v>0</v>
      </c>
      <c r="V39" s="171">
        <v>0</v>
      </c>
      <c r="W39" s="171">
        <v>0</v>
      </c>
      <c r="X39" s="171">
        <v>0</v>
      </c>
      <c r="Y39" s="171">
        <v>0</v>
      </c>
      <c r="Z39" s="171">
        <v>10</v>
      </c>
      <c r="AA39" s="171">
        <v>0</v>
      </c>
      <c r="AB39" s="171"/>
      <c r="AC39" s="171">
        <v>10</v>
      </c>
      <c r="AD39" s="171">
        <v>10</v>
      </c>
      <c r="AE39" s="171">
        <v>0</v>
      </c>
      <c r="AF39" s="172">
        <v>0</v>
      </c>
      <c r="AG39" s="172">
        <v>0</v>
      </c>
      <c r="AH39" s="172">
        <v>0</v>
      </c>
      <c r="AI39" s="172"/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10</v>
      </c>
      <c r="N40" s="171">
        <v>7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7</v>
      </c>
      <c r="U40" s="171">
        <v>10</v>
      </c>
      <c r="V40" s="171">
        <v>0</v>
      </c>
      <c r="W40" s="171">
        <v>7</v>
      </c>
      <c r="X40" s="171">
        <v>10</v>
      </c>
      <c r="Y40" s="171">
        <v>10</v>
      </c>
      <c r="Z40" s="171">
        <v>0</v>
      </c>
      <c r="AA40" s="171">
        <v>10</v>
      </c>
      <c r="AB40" s="171"/>
      <c r="AC40" s="171">
        <v>0</v>
      </c>
      <c r="AD40" s="171">
        <v>0</v>
      </c>
      <c r="AE40" s="171">
        <v>7</v>
      </c>
      <c r="AF40" s="171">
        <v>0</v>
      </c>
      <c r="AG40" s="171">
        <v>10</v>
      </c>
      <c r="AH40" s="171">
        <v>10</v>
      </c>
      <c r="AI40" s="171"/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4" activePane="bottomLeft" state="frozen"/>
      <selection pane="topLeft" activeCell="G18" sqref="G18:K18"/>
      <selection pane="bottomLeft" activeCell="AM24" sqref="AM24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472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290</v>
      </c>
      <c r="U2" s="15"/>
      <c r="V2" s="15"/>
      <c r="W2" s="5"/>
      <c r="X2" s="16" t="str">
        <f>IF(T2="","",T2)</f>
        <v>5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45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5" t="s">
        <v>30</v>
      </c>
      <c r="Z8" s="43" t="s">
        <v>31</v>
      </c>
      <c r="AA8" s="43" t="s">
        <v>32</v>
      </c>
      <c r="AB8" s="43" t="s">
        <v>33</v>
      </c>
      <c r="AC8" s="43" t="s">
        <v>34</v>
      </c>
      <c r="AD8" s="45" t="s">
        <v>35</v>
      </c>
      <c r="AE8" s="43" t="s">
        <v>36</v>
      </c>
      <c r="AF8" s="43" t="s">
        <v>37</v>
      </c>
      <c r="AG8" s="43" t="s">
        <v>38</v>
      </c>
      <c r="AH8" s="45" t="s">
        <v>39</v>
      </c>
      <c r="AI8" s="45" t="s">
        <v>40</v>
      </c>
      <c r="AJ8" s="8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49</v>
      </c>
      <c r="C9" s="52">
        <f ca="1">OFFSET(C9,15,0)</f>
        <v>1</v>
      </c>
      <c r="D9" s="65" t="s">
        <v>473</v>
      </c>
      <c r="E9" s="51" t="s">
        <v>45</v>
      </c>
      <c r="F9" s="51">
        <v>65</v>
      </c>
      <c r="G9" s="54" t="s">
        <v>294</v>
      </c>
      <c r="H9" s="55"/>
      <c r="I9" s="55"/>
      <c r="J9" s="55"/>
      <c r="K9" s="56"/>
      <c r="L9" s="57" t="s">
        <v>47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 t="s">
        <v>54</v>
      </c>
      <c r="W9" s="58"/>
      <c r="X9" s="58"/>
      <c r="Y9" s="58"/>
      <c r="Z9" s="58"/>
      <c r="AA9" s="57" t="s">
        <v>82</v>
      </c>
      <c r="AB9" s="58"/>
      <c r="AC9" s="58"/>
      <c r="AD9" s="58"/>
      <c r="AE9" s="57" t="s">
        <v>47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85</v>
      </c>
      <c r="C10" s="52">
        <f aca="true" ca="1" t="shared" si="0" ref="C10:C18">OFFSET(C10,15,0)</f>
        <v>2</v>
      </c>
      <c r="D10" s="65" t="s">
        <v>474</v>
      </c>
      <c r="E10" s="51" t="s">
        <v>45</v>
      </c>
      <c r="F10" s="51">
        <v>65</v>
      </c>
      <c r="G10" s="54" t="s">
        <v>475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47</v>
      </c>
      <c r="T10" s="58"/>
      <c r="U10" s="58"/>
      <c r="V10" s="58"/>
      <c r="W10" s="57" t="s">
        <v>54</v>
      </c>
      <c r="X10" s="58"/>
      <c r="Y10" s="58"/>
      <c r="Z10" s="58"/>
      <c r="AA10" s="58"/>
      <c r="AB10" s="58"/>
      <c r="AC10" s="57" t="s">
        <v>47</v>
      </c>
      <c r="AD10" s="58"/>
      <c r="AE10" s="58"/>
      <c r="AF10" s="57" t="s">
        <v>57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51</v>
      </c>
      <c r="B11" s="51">
        <v>56</v>
      </c>
      <c r="C11" s="52">
        <f ca="1" t="shared" si="0"/>
        <v>3</v>
      </c>
      <c r="D11" s="65" t="s">
        <v>476</v>
      </c>
      <c r="E11" s="51" t="s">
        <v>45</v>
      </c>
      <c r="F11" s="51">
        <v>66</v>
      </c>
      <c r="G11" s="54" t="s">
        <v>308</v>
      </c>
      <c r="H11" s="55"/>
      <c r="I11" s="55"/>
      <c r="J11" s="55"/>
      <c r="K11" s="56"/>
      <c r="L11" s="57" t="s">
        <v>54</v>
      </c>
      <c r="M11" s="58"/>
      <c r="N11" s="58"/>
      <c r="O11" s="58"/>
      <c r="P11" s="58"/>
      <c r="Q11" s="58"/>
      <c r="R11" s="58"/>
      <c r="S11" s="58"/>
      <c r="T11" s="57" t="s">
        <v>192</v>
      </c>
      <c r="U11" s="58"/>
      <c r="V11" s="58"/>
      <c r="W11" s="58"/>
      <c r="X11" s="58"/>
      <c r="Y11" s="57"/>
      <c r="Z11" s="58"/>
      <c r="AA11" s="58"/>
      <c r="AB11" s="58"/>
      <c r="AC11" s="58"/>
      <c r="AD11" s="57"/>
      <c r="AE11" s="58"/>
      <c r="AF11" s="58"/>
      <c r="AG11" s="58"/>
      <c r="AH11" s="57"/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72</v>
      </c>
      <c r="C12" s="52">
        <f ca="1" t="shared" si="0"/>
        <v>4</v>
      </c>
      <c r="D12" s="65" t="s">
        <v>477</v>
      </c>
      <c r="E12" s="51" t="s">
        <v>45</v>
      </c>
      <c r="F12" s="51">
        <v>66</v>
      </c>
      <c r="G12" s="54" t="s">
        <v>478</v>
      </c>
      <c r="H12" s="55"/>
      <c r="I12" s="55"/>
      <c r="J12" s="55"/>
      <c r="K12" s="56"/>
      <c r="L12" s="58"/>
      <c r="M12" s="58"/>
      <c r="N12" s="57" t="s">
        <v>54</v>
      </c>
      <c r="O12" s="58"/>
      <c r="P12" s="58"/>
      <c r="Q12" s="58"/>
      <c r="R12" s="57" t="s">
        <v>54</v>
      </c>
      <c r="S12" s="58"/>
      <c r="T12" s="58"/>
      <c r="U12" s="58"/>
      <c r="V12" s="57" t="s">
        <v>47</v>
      </c>
      <c r="W12" s="58"/>
      <c r="X12" s="58"/>
      <c r="Y12" s="58"/>
      <c r="Z12" s="57" t="s">
        <v>54</v>
      </c>
      <c r="AA12" s="58"/>
      <c r="AB12" s="58"/>
      <c r="AC12" s="58"/>
      <c r="AD12" s="58"/>
      <c r="AE12" s="58"/>
      <c r="AF12" s="58"/>
      <c r="AG12" s="58"/>
      <c r="AH12" s="58"/>
      <c r="AI12" s="57"/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360</v>
      </c>
      <c r="B13" s="51">
        <v>78</v>
      </c>
      <c r="C13" s="52">
        <f ca="1" t="shared" si="0"/>
        <v>5</v>
      </c>
      <c r="D13" s="65" t="s">
        <v>479</v>
      </c>
      <c r="E13" s="51" t="s">
        <v>45</v>
      </c>
      <c r="F13" s="51">
        <v>66</v>
      </c>
      <c r="G13" s="54" t="s">
        <v>480</v>
      </c>
      <c r="H13" s="55"/>
      <c r="I13" s="55"/>
      <c r="J13" s="55"/>
      <c r="K13" s="56"/>
      <c r="L13" s="58"/>
      <c r="M13" s="58"/>
      <c r="N13" s="58"/>
      <c r="O13" s="57" t="s">
        <v>197</v>
      </c>
      <c r="P13" s="58"/>
      <c r="Q13" s="58"/>
      <c r="R13" s="58"/>
      <c r="S13" s="58"/>
      <c r="T13" s="57" t="s">
        <v>47</v>
      </c>
      <c r="U13" s="58"/>
      <c r="V13" s="58"/>
      <c r="W13" s="58"/>
      <c r="X13" s="58"/>
      <c r="Y13" s="58"/>
      <c r="Z13" s="58"/>
      <c r="AA13" s="57" t="s">
        <v>481</v>
      </c>
      <c r="AB13" s="58"/>
      <c r="AC13" s="58"/>
      <c r="AD13" s="58"/>
      <c r="AE13" s="58"/>
      <c r="AF13" s="57" t="s">
        <v>245</v>
      </c>
      <c r="AG13" s="58"/>
      <c r="AH13" s="58"/>
      <c r="AI13" s="58"/>
      <c r="AJ13" s="57" t="s">
        <v>54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63</v>
      </c>
      <c r="B14" s="51">
        <v>37</v>
      </c>
      <c r="C14" s="52">
        <f ca="1" t="shared" si="0"/>
        <v>6</v>
      </c>
      <c r="D14" s="53" t="s">
        <v>482</v>
      </c>
      <c r="E14" s="51" t="s">
        <v>45</v>
      </c>
      <c r="F14" s="51">
        <v>66</v>
      </c>
      <c r="G14" s="54" t="s">
        <v>350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54</v>
      </c>
      <c r="R14" s="58"/>
      <c r="S14" s="58"/>
      <c r="T14" s="58"/>
      <c r="U14" s="57" t="s">
        <v>47</v>
      </c>
      <c r="V14" s="58"/>
      <c r="W14" s="57" t="s">
        <v>47</v>
      </c>
      <c r="X14" s="58"/>
      <c r="Y14" s="58"/>
      <c r="Z14" s="58"/>
      <c r="AA14" s="58"/>
      <c r="AB14" s="58"/>
      <c r="AC14" s="58"/>
      <c r="AD14" s="57"/>
      <c r="AE14" s="58"/>
      <c r="AF14" s="58"/>
      <c r="AG14" s="57" t="s">
        <v>66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53</v>
      </c>
      <c r="C15" s="52">
        <f ca="1" t="shared" si="0"/>
        <v>7</v>
      </c>
      <c r="D15" s="53" t="s">
        <v>483</v>
      </c>
      <c r="E15" s="51" t="s">
        <v>45</v>
      </c>
      <c r="F15" s="51">
        <v>66</v>
      </c>
      <c r="G15" s="54" t="s">
        <v>380</v>
      </c>
      <c r="H15" s="55"/>
      <c r="I15" s="55"/>
      <c r="J15" s="55"/>
      <c r="K15" s="56"/>
      <c r="L15" s="58"/>
      <c r="M15" s="58"/>
      <c r="N15" s="58"/>
      <c r="O15" s="58"/>
      <c r="P15" s="57" t="s">
        <v>59</v>
      </c>
      <c r="Q15" s="58"/>
      <c r="R15" s="58"/>
      <c r="S15" s="57" t="s">
        <v>54</v>
      </c>
      <c r="T15" s="58"/>
      <c r="U15" s="58"/>
      <c r="V15" s="58"/>
      <c r="W15" s="58"/>
      <c r="X15" s="58"/>
      <c r="Y15" s="57"/>
      <c r="Z15" s="58"/>
      <c r="AA15" s="58"/>
      <c r="AB15" s="57" t="s">
        <v>47</v>
      </c>
      <c r="AC15" s="58"/>
      <c r="AD15" s="58"/>
      <c r="AE15" s="57" t="s">
        <v>54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49</v>
      </c>
      <c r="C16" s="52">
        <f ca="1" t="shared" si="0"/>
        <v>8</v>
      </c>
      <c r="D16" s="53" t="s">
        <v>484</v>
      </c>
      <c r="E16" s="51" t="s">
        <v>45</v>
      </c>
      <c r="F16" s="51">
        <v>66</v>
      </c>
      <c r="G16" s="54" t="s">
        <v>371</v>
      </c>
      <c r="H16" s="55"/>
      <c r="I16" s="55"/>
      <c r="J16" s="55"/>
      <c r="K16" s="56"/>
      <c r="L16" s="58"/>
      <c r="M16" s="57" t="s">
        <v>54</v>
      </c>
      <c r="N16" s="58"/>
      <c r="O16" s="58"/>
      <c r="P16" s="58"/>
      <c r="Q16" s="58"/>
      <c r="R16" s="57" t="s">
        <v>57</v>
      </c>
      <c r="S16" s="58"/>
      <c r="T16" s="58"/>
      <c r="U16" s="58"/>
      <c r="V16" s="58"/>
      <c r="W16" s="58"/>
      <c r="X16" s="57" t="s">
        <v>47</v>
      </c>
      <c r="Y16" s="58"/>
      <c r="Z16" s="58"/>
      <c r="AA16" s="58"/>
      <c r="AB16" s="58"/>
      <c r="AC16" s="57" t="s">
        <v>54</v>
      </c>
      <c r="AD16" s="58"/>
      <c r="AE16" s="58"/>
      <c r="AF16" s="58"/>
      <c r="AG16" s="58"/>
      <c r="AH16" s="57"/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49</v>
      </c>
      <c r="C17" s="52">
        <f ca="1" t="shared" si="0"/>
        <v>9</v>
      </c>
      <c r="D17" s="53" t="s">
        <v>485</v>
      </c>
      <c r="E17" s="51" t="s">
        <v>45</v>
      </c>
      <c r="F17" s="51">
        <v>66</v>
      </c>
      <c r="G17" s="54" t="s">
        <v>486</v>
      </c>
      <c r="H17" s="55"/>
      <c r="I17" s="55"/>
      <c r="J17" s="55"/>
      <c r="K17" s="56"/>
      <c r="L17" s="58"/>
      <c r="M17" s="58"/>
      <c r="N17" s="58"/>
      <c r="O17" s="57" t="s">
        <v>481</v>
      </c>
      <c r="P17" s="58"/>
      <c r="Q17" s="58"/>
      <c r="R17" s="58"/>
      <c r="S17" s="58"/>
      <c r="T17" s="58"/>
      <c r="U17" s="57" t="s">
        <v>57</v>
      </c>
      <c r="V17" s="58"/>
      <c r="W17" s="58"/>
      <c r="X17" s="57" t="s">
        <v>177</v>
      </c>
      <c r="Y17" s="58"/>
      <c r="Z17" s="58"/>
      <c r="AA17" s="58"/>
      <c r="AB17" s="57" t="s">
        <v>47</v>
      </c>
      <c r="AC17" s="58"/>
      <c r="AD17" s="58"/>
      <c r="AE17" s="58"/>
      <c r="AF17" s="58"/>
      <c r="AG17" s="58"/>
      <c r="AH17" s="58"/>
      <c r="AI17" s="57"/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51</v>
      </c>
      <c r="B18" s="51">
        <v>35</v>
      </c>
      <c r="C18" s="52">
        <f ca="1" t="shared" si="0"/>
        <v>10</v>
      </c>
      <c r="D18" s="65" t="s">
        <v>487</v>
      </c>
      <c r="E18" s="67" t="s">
        <v>45</v>
      </c>
      <c r="F18" s="67">
        <v>66</v>
      </c>
      <c r="G18" s="54" t="s">
        <v>403</v>
      </c>
      <c r="H18" s="55"/>
      <c r="I18" s="55"/>
      <c r="J18" s="55"/>
      <c r="K18" s="56"/>
      <c r="L18" s="58"/>
      <c r="M18" s="57" t="s">
        <v>47</v>
      </c>
      <c r="N18" s="58"/>
      <c r="O18" s="58"/>
      <c r="P18" s="57" t="s">
        <v>47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47</v>
      </c>
      <c r="AA18" s="58"/>
      <c r="AB18" s="58"/>
      <c r="AC18" s="58"/>
      <c r="AD18" s="58"/>
      <c r="AE18" s="58"/>
      <c r="AF18" s="58"/>
      <c r="AG18" s="57" t="s">
        <v>57</v>
      </c>
      <c r="AH18" s="58"/>
      <c r="AI18" s="58"/>
      <c r="AJ18" s="57" t="s">
        <v>47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4" t="s">
        <v>87</v>
      </c>
      <c r="H20" s="45" t="s">
        <v>88</v>
      </c>
      <c r="I20" s="45" t="s">
        <v>89</v>
      </c>
      <c r="J20" s="44" t="s">
        <v>90</v>
      </c>
      <c r="K20" s="44" t="s">
        <v>91</v>
      </c>
      <c r="L20" s="44" t="s">
        <v>92</v>
      </c>
      <c r="M20" s="45" t="s">
        <v>93</v>
      </c>
      <c r="N20" s="45" t="s">
        <v>94</v>
      </c>
      <c r="O20" s="44" t="s">
        <v>95</v>
      </c>
      <c r="P20" s="44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5" t="s">
        <v>98</v>
      </c>
      <c r="H21" s="44" t="s">
        <v>99</v>
      </c>
      <c r="I21" s="44" t="s">
        <v>100</v>
      </c>
      <c r="J21" s="45" t="s">
        <v>101</v>
      </c>
      <c r="K21" s="44" t="s">
        <v>102</v>
      </c>
      <c r="L21" s="44" t="s">
        <v>103</v>
      </c>
      <c r="M21" s="83" t="s">
        <v>104</v>
      </c>
      <c r="N21" s="83" t="s">
        <v>105</v>
      </c>
      <c r="O21" s="83" t="s">
        <v>106</v>
      </c>
      <c r="P21" s="45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267" t="s">
        <v>105</v>
      </c>
      <c r="T23" s="268"/>
      <c r="U23" s="268"/>
      <c r="V23" s="268"/>
      <c r="W23" s="268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49</v>
      </c>
      <c r="C24" s="125">
        <v>1</v>
      </c>
      <c r="D24" s="65" t="str">
        <f ca="1">OFFSET(D24,-15,0)</f>
        <v>LERAY Tom</v>
      </c>
      <c r="E24" s="126" t="str">
        <f ca="1">OFFSET(E24,-15,0)</f>
        <v>M</v>
      </c>
      <c r="F24" s="51">
        <v>30</v>
      </c>
      <c r="G24" s="127">
        <v>0</v>
      </c>
      <c r="H24" s="127">
        <v>0</v>
      </c>
      <c r="I24" s="127">
        <v>10</v>
      </c>
      <c r="J24" s="127">
        <v>0</v>
      </c>
      <c r="K24" s="128">
        <v>0</v>
      </c>
      <c r="L24" s="129" t="s">
        <v>154</v>
      </c>
      <c r="M24" s="130">
        <f>SUM(G24:K24)</f>
        <v>10</v>
      </c>
      <c r="N24" s="131"/>
      <c r="O24" s="132"/>
      <c r="P24" s="133">
        <f aca="true" ca="1" t="shared" si="1" ref="P24:P33">SUM(OFFSET(P24,0,-10),OFFSET(P24,0,-3))</f>
        <v>40</v>
      </c>
      <c r="Q24" s="134"/>
      <c r="R24" s="73"/>
      <c r="S24" s="119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85</v>
      </c>
      <c r="C25" s="125">
        <v>2</v>
      </c>
      <c r="D25" s="65" t="str">
        <f aca="true" ca="1" t="shared" si="4" ref="D25:E33">OFFSET(D25,-15,0)</f>
        <v>MEUNIER Thibault</v>
      </c>
      <c r="E25" s="126" t="str">
        <f ca="1" t="shared" si="4"/>
        <v>M</v>
      </c>
      <c r="F25" s="51">
        <v>20</v>
      </c>
      <c r="G25" s="127">
        <v>0</v>
      </c>
      <c r="H25" s="127">
        <v>0</v>
      </c>
      <c r="I25" s="127">
        <v>10</v>
      </c>
      <c r="J25" s="127">
        <v>0</v>
      </c>
      <c r="K25" s="128">
        <v>7</v>
      </c>
      <c r="L25" s="129" t="s">
        <v>154</v>
      </c>
      <c r="M25" s="130">
        <f aca="true" t="shared" si="5" ref="M25:M33">SUM(G25:K25)</f>
        <v>17</v>
      </c>
      <c r="N25" s="131"/>
      <c r="O25" s="132"/>
      <c r="P25" s="133">
        <f ca="1" t="shared" si="1"/>
        <v>37</v>
      </c>
      <c r="Q25" s="134"/>
      <c r="R25" s="73"/>
      <c r="S25" s="119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BRE</v>
      </c>
      <c r="B26" s="124">
        <f ca="1" t="shared" si="3"/>
        <v>56</v>
      </c>
      <c r="C26" s="125">
        <v>3</v>
      </c>
      <c r="D26" s="65" t="str">
        <f ca="1" t="shared" si="4"/>
        <v>BOUREAU Corentin</v>
      </c>
      <c r="E26" s="126" t="str">
        <f ca="1" t="shared" si="4"/>
        <v>M</v>
      </c>
      <c r="F26" s="51">
        <v>80</v>
      </c>
      <c r="G26" s="127">
        <v>10</v>
      </c>
      <c r="H26" s="127">
        <v>10</v>
      </c>
      <c r="I26" s="127" t="str">
        <f>IF(L26&lt;&gt;"","-","")</f>
        <v>-</v>
      </c>
      <c r="J26" s="127" t="str">
        <f>IF(L26&lt;&gt;"","-","")</f>
        <v>-</v>
      </c>
      <c r="K26" s="128" t="str">
        <f aca="true" t="shared" si="6" ref="K26:K32">IF(L26&lt;&gt;"","-","")</f>
        <v>-</v>
      </c>
      <c r="L26" s="129" t="s">
        <v>121</v>
      </c>
      <c r="M26" s="130">
        <f t="shared" si="5"/>
        <v>20</v>
      </c>
      <c r="N26" s="131"/>
      <c r="O26" s="132"/>
      <c r="P26" s="138">
        <f ca="1" t="shared" si="1"/>
        <v>100</v>
      </c>
      <c r="Q26" s="134"/>
      <c r="R26" s="73"/>
      <c r="S26" s="119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2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72</v>
      </c>
      <c r="C27" s="125">
        <v>4</v>
      </c>
      <c r="D27" s="65" t="str">
        <f ca="1" t="shared" si="4"/>
        <v>BUISSON Pierre</v>
      </c>
      <c r="E27" s="126" t="str">
        <f ca="1" t="shared" si="4"/>
        <v>M</v>
      </c>
      <c r="F27" s="51">
        <v>70</v>
      </c>
      <c r="G27" s="127">
        <v>10</v>
      </c>
      <c r="H27" s="127">
        <v>10</v>
      </c>
      <c r="I27" s="127">
        <v>0</v>
      </c>
      <c r="J27" s="127">
        <v>10</v>
      </c>
      <c r="K27" s="128" t="str">
        <f t="shared" si="6"/>
        <v>-</v>
      </c>
      <c r="L27" s="129" t="s">
        <v>121</v>
      </c>
      <c r="M27" s="130">
        <f t="shared" si="5"/>
        <v>30</v>
      </c>
      <c r="N27" s="131"/>
      <c r="O27" s="132"/>
      <c r="P27" s="138">
        <f ca="1" t="shared" si="1"/>
        <v>100</v>
      </c>
      <c r="Q27" s="134"/>
      <c r="R27" s="73"/>
      <c r="S27" s="119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4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IDF</v>
      </c>
      <c r="B28" s="124">
        <f ca="1" t="shared" si="3"/>
        <v>78</v>
      </c>
      <c r="C28" s="125">
        <v>5</v>
      </c>
      <c r="D28" s="65" t="str">
        <f ca="1" t="shared" si="4"/>
        <v>COLLARD Sylvain</v>
      </c>
      <c r="E28" s="126" t="str">
        <f ca="1" t="shared" si="4"/>
        <v>M</v>
      </c>
      <c r="F28" s="51">
        <v>84</v>
      </c>
      <c r="G28" s="127">
        <v>0</v>
      </c>
      <c r="H28" s="127">
        <v>0</v>
      </c>
      <c r="I28" s="127">
        <v>7</v>
      </c>
      <c r="J28" s="127">
        <v>0</v>
      </c>
      <c r="K28" s="128">
        <v>10</v>
      </c>
      <c r="L28" s="129" t="s">
        <v>154</v>
      </c>
      <c r="M28" s="130">
        <f t="shared" si="5"/>
        <v>17</v>
      </c>
      <c r="N28" s="131"/>
      <c r="O28" s="132"/>
      <c r="P28" s="138">
        <f ca="1" t="shared" si="1"/>
        <v>101</v>
      </c>
      <c r="Q28" s="134"/>
      <c r="R28" s="73"/>
      <c r="S28" s="119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TBO</v>
      </c>
      <c r="B29" s="124">
        <f ca="1" t="shared" si="3"/>
        <v>37</v>
      </c>
      <c r="C29" s="125">
        <v>6</v>
      </c>
      <c r="D29" s="53" t="str">
        <f ca="1" t="shared" si="4"/>
        <v>FONTENILLE Mathieu</v>
      </c>
      <c r="E29" s="126" t="str">
        <f ca="1" t="shared" si="4"/>
        <v>M</v>
      </c>
      <c r="F29" s="51">
        <v>70</v>
      </c>
      <c r="G29" s="127">
        <v>10</v>
      </c>
      <c r="H29" s="127">
        <v>0</v>
      </c>
      <c r="I29" s="127">
        <v>0</v>
      </c>
      <c r="J29" s="127">
        <v>0</v>
      </c>
      <c r="K29" s="128">
        <v>0</v>
      </c>
      <c r="L29" s="129" t="s">
        <v>154</v>
      </c>
      <c r="M29" s="130">
        <f t="shared" si="5"/>
        <v>10</v>
      </c>
      <c r="N29" s="131"/>
      <c r="O29" s="132"/>
      <c r="P29" s="133">
        <f ca="1" t="shared" si="1"/>
        <v>80</v>
      </c>
      <c r="Q29" s="115"/>
      <c r="R29" s="73"/>
      <c r="S29" s="135" t="s">
        <v>47</v>
      </c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53</v>
      </c>
      <c r="C30" s="125">
        <v>7</v>
      </c>
      <c r="D30" s="53" t="str">
        <f ca="1" t="shared" si="4"/>
        <v>LAGARDE Romain</v>
      </c>
      <c r="E30" s="126" t="str">
        <f ca="1" t="shared" si="4"/>
        <v>M</v>
      </c>
      <c r="F30" s="51">
        <v>50</v>
      </c>
      <c r="G30" s="127">
        <v>10</v>
      </c>
      <c r="H30" s="127">
        <v>10</v>
      </c>
      <c r="I30" s="127">
        <v>0</v>
      </c>
      <c r="J30" s="127">
        <v>10</v>
      </c>
      <c r="K30" s="128">
        <v>10</v>
      </c>
      <c r="L30" s="129" t="s">
        <v>154</v>
      </c>
      <c r="M30" s="130">
        <f t="shared" si="5"/>
        <v>40</v>
      </c>
      <c r="N30" s="131"/>
      <c r="O30" s="132"/>
      <c r="P30" s="133">
        <f ca="1" t="shared" si="1"/>
        <v>90</v>
      </c>
      <c r="Q30" s="115"/>
      <c r="R30" s="73"/>
      <c r="S30" s="135" t="s">
        <v>54</v>
      </c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49</v>
      </c>
      <c r="C31" s="125">
        <v>8</v>
      </c>
      <c r="D31" s="53" t="str">
        <f ca="1" t="shared" si="4"/>
        <v>LANGEREAU Pierre Louis</v>
      </c>
      <c r="E31" s="126" t="str">
        <f ca="1" t="shared" si="4"/>
        <v>M</v>
      </c>
      <c r="F31" s="51">
        <v>0</v>
      </c>
      <c r="G31" s="127">
        <v>10</v>
      </c>
      <c r="H31" s="127">
        <v>0</v>
      </c>
      <c r="I31" s="127">
        <v>0</v>
      </c>
      <c r="J31" s="127">
        <v>10</v>
      </c>
      <c r="K31" s="128">
        <f t="shared" si="6"/>
      </c>
      <c r="L31" s="129"/>
      <c r="M31" s="130">
        <f t="shared" si="5"/>
        <v>20</v>
      </c>
      <c r="N31" s="131"/>
      <c r="O31" s="132"/>
      <c r="P31" s="133">
        <f ca="1" t="shared" si="1"/>
        <v>20</v>
      </c>
      <c r="Q31" s="134"/>
      <c r="R31" s="73"/>
      <c r="S31" s="119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4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49</v>
      </c>
      <c r="C32" s="125">
        <v>9</v>
      </c>
      <c r="D32" s="53" t="str">
        <f ca="1" t="shared" si="4"/>
        <v>MORILLE Hugo</v>
      </c>
      <c r="E32" s="126" t="str">
        <f ca="1" t="shared" si="4"/>
        <v>M</v>
      </c>
      <c r="F32" s="51">
        <v>0</v>
      </c>
      <c r="G32" s="127">
        <v>7</v>
      </c>
      <c r="H32" s="127">
        <v>7</v>
      </c>
      <c r="I32" s="127">
        <v>10</v>
      </c>
      <c r="J32" s="127">
        <v>0</v>
      </c>
      <c r="K32" s="128">
        <f t="shared" si="6"/>
      </c>
      <c r="L32" s="129"/>
      <c r="M32" s="130">
        <f t="shared" si="5"/>
        <v>24</v>
      </c>
      <c r="N32" s="131"/>
      <c r="O32" s="132"/>
      <c r="P32" s="114">
        <f ca="1" t="shared" si="1"/>
        <v>24</v>
      </c>
      <c r="Q32" s="115"/>
      <c r="R32" s="141"/>
      <c r="S32" s="119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4</v>
      </c>
      <c r="AR32" s="76"/>
      <c r="AS32" s="76"/>
    </row>
    <row r="33" spans="1:45" s="61" customFormat="1" ht="21" customHeight="1" thickBot="1">
      <c r="A33" s="143" t="str">
        <f ca="1" t="shared" si="3"/>
        <v>BRE</v>
      </c>
      <c r="B33" s="144">
        <f ca="1" t="shared" si="3"/>
        <v>35</v>
      </c>
      <c r="C33" s="145">
        <v>10</v>
      </c>
      <c r="D33" s="178" t="str">
        <f ca="1" t="shared" si="4"/>
        <v>POTIER Sylvain</v>
      </c>
      <c r="E33" s="147" t="str">
        <f ca="1" t="shared" si="4"/>
        <v>M</v>
      </c>
      <c r="F33" s="139">
        <v>0</v>
      </c>
      <c r="G33" s="148">
        <v>0</v>
      </c>
      <c r="H33" s="148">
        <v>0</v>
      </c>
      <c r="I33" s="148">
        <v>0</v>
      </c>
      <c r="J33" s="148">
        <v>7</v>
      </c>
      <c r="K33" s="149">
        <v>0</v>
      </c>
      <c r="L33" s="150" t="s">
        <v>154</v>
      </c>
      <c r="M33" s="151">
        <f t="shared" si="5"/>
        <v>7</v>
      </c>
      <c r="N33" s="152"/>
      <c r="O33" s="132"/>
      <c r="P33" s="114">
        <f ca="1" t="shared" si="1"/>
        <v>7</v>
      </c>
      <c r="Q33" s="115"/>
      <c r="R33" s="141"/>
      <c r="S33" s="269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21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/>
      <c r="Z35" s="162">
        <v>14</v>
      </c>
      <c r="AA35" s="162">
        <v>15</v>
      </c>
      <c r="AB35" s="162">
        <v>16</v>
      </c>
      <c r="AC35" s="162">
        <v>17</v>
      </c>
      <c r="AD35" s="162"/>
      <c r="AE35" s="162">
        <v>18</v>
      </c>
      <c r="AF35" s="162">
        <v>19</v>
      </c>
      <c r="AG35" s="162">
        <v>20</v>
      </c>
      <c r="AH35" s="162"/>
      <c r="AI35" s="162"/>
      <c r="AJ35" s="162">
        <v>21</v>
      </c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/>
      <c r="Z36" s="162">
        <v>4</v>
      </c>
      <c r="AA36" s="162">
        <v>4</v>
      </c>
      <c r="AB36" s="162">
        <v>3</v>
      </c>
      <c r="AC36" s="162">
        <v>4</v>
      </c>
      <c r="AD36" s="162"/>
      <c r="AE36" s="162">
        <v>5</v>
      </c>
      <c r="AF36" s="162">
        <v>5</v>
      </c>
      <c r="AG36" s="162">
        <v>4</v>
      </c>
      <c r="AH36" s="162"/>
      <c r="AI36" s="162"/>
      <c r="AJ36" s="162">
        <v>5</v>
      </c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>
        <v>3</v>
      </c>
      <c r="W37" s="162">
        <v>3</v>
      </c>
      <c r="X37" s="162">
        <v>3</v>
      </c>
      <c r="Y37" s="162"/>
      <c r="Z37" s="162">
        <v>3</v>
      </c>
      <c r="AA37" s="162">
        <v>3</v>
      </c>
      <c r="AB37" s="162">
        <v>4</v>
      </c>
      <c r="AC37" s="162">
        <v>4</v>
      </c>
      <c r="AD37" s="162"/>
      <c r="AE37" s="162">
        <v>4</v>
      </c>
      <c r="AF37" s="162">
        <v>4</v>
      </c>
      <c r="AG37" s="162">
        <v>4</v>
      </c>
      <c r="AH37" s="162"/>
      <c r="AI37" s="162"/>
      <c r="AJ37" s="162">
        <v>5</v>
      </c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10</v>
      </c>
      <c r="N39" s="171">
        <v>0</v>
      </c>
      <c r="O39" s="171">
        <v>0</v>
      </c>
      <c r="P39" s="171">
        <v>10</v>
      </c>
      <c r="Q39" s="171">
        <v>0</v>
      </c>
      <c r="R39" s="171">
        <v>10</v>
      </c>
      <c r="S39" s="171">
        <v>0</v>
      </c>
      <c r="T39" s="171">
        <v>10</v>
      </c>
      <c r="U39" s="171">
        <v>0</v>
      </c>
      <c r="V39" s="171">
        <v>10</v>
      </c>
      <c r="W39" s="171">
        <v>10</v>
      </c>
      <c r="X39" s="171">
        <v>0</v>
      </c>
      <c r="Y39" s="171"/>
      <c r="Z39" s="171">
        <v>10</v>
      </c>
      <c r="AA39" s="171">
        <v>0</v>
      </c>
      <c r="AB39" s="171">
        <v>0</v>
      </c>
      <c r="AC39" s="171">
        <v>0</v>
      </c>
      <c r="AD39" s="171"/>
      <c r="AE39" s="171">
        <v>0</v>
      </c>
      <c r="AF39" s="172">
        <v>7</v>
      </c>
      <c r="AG39" s="172">
        <v>0</v>
      </c>
      <c r="AH39" s="172"/>
      <c r="AI39" s="172"/>
      <c r="AJ39" s="172">
        <v>10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10</v>
      </c>
      <c r="M40" s="171">
        <v>0</v>
      </c>
      <c r="N40" s="171">
        <v>10</v>
      </c>
      <c r="O40" s="171">
        <v>7</v>
      </c>
      <c r="P40" s="171">
        <v>0</v>
      </c>
      <c r="Q40" s="171">
        <v>10</v>
      </c>
      <c r="R40" s="171">
        <v>0</v>
      </c>
      <c r="S40" s="171">
        <v>10</v>
      </c>
      <c r="T40" s="171">
        <v>0</v>
      </c>
      <c r="U40" s="171">
        <v>7</v>
      </c>
      <c r="V40" s="171">
        <v>0</v>
      </c>
      <c r="W40" s="171">
        <v>0</v>
      </c>
      <c r="X40" s="171">
        <v>10</v>
      </c>
      <c r="Y40" s="171"/>
      <c r="Z40" s="171">
        <v>0</v>
      </c>
      <c r="AA40" s="171">
        <v>7</v>
      </c>
      <c r="AB40" s="171">
        <v>0</v>
      </c>
      <c r="AC40" s="171">
        <v>10</v>
      </c>
      <c r="AD40" s="171"/>
      <c r="AE40" s="171">
        <v>10</v>
      </c>
      <c r="AF40" s="171">
        <v>0</v>
      </c>
      <c r="AG40" s="171">
        <v>7</v>
      </c>
      <c r="AH40" s="171"/>
      <c r="AI40" s="171"/>
      <c r="AJ40" s="173">
        <v>0</v>
      </c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8" activePane="bottomLeft" state="frozen"/>
      <selection pane="topLeft" activeCell="G18" sqref="G18:K18"/>
      <selection pane="bottomLeft" activeCell="AT27" sqref="AT27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488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222</v>
      </c>
      <c r="U2" s="15"/>
      <c r="V2" s="15"/>
      <c r="W2" s="5"/>
      <c r="X2" s="16" t="str">
        <f>IF(T2="","",T2)</f>
        <v>4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46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43" t="s">
        <v>32</v>
      </c>
      <c r="AB8" s="43" t="s">
        <v>33</v>
      </c>
      <c r="AC8" s="43" t="s">
        <v>34</v>
      </c>
      <c r="AD8" s="43" t="s">
        <v>35</v>
      </c>
      <c r="AE8" s="43" t="s">
        <v>36</v>
      </c>
      <c r="AF8" s="43" t="s">
        <v>37</v>
      </c>
      <c r="AG8" s="83" t="s">
        <v>38</v>
      </c>
      <c r="AH8" s="43" t="s">
        <v>39</v>
      </c>
      <c r="AI8" s="175" t="s">
        <v>40</v>
      </c>
      <c r="AJ8" s="8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85</v>
      </c>
      <c r="C9" s="52">
        <f ca="1">OFFSET(C9,15,0)</f>
        <v>1</v>
      </c>
      <c r="D9" s="65" t="s">
        <v>489</v>
      </c>
      <c r="E9" s="51" t="s">
        <v>45</v>
      </c>
      <c r="F9" s="51">
        <v>66</v>
      </c>
      <c r="G9" s="54" t="s">
        <v>157</v>
      </c>
      <c r="H9" s="55"/>
      <c r="I9" s="55"/>
      <c r="J9" s="55"/>
      <c r="K9" s="56"/>
      <c r="L9" s="57" t="s">
        <v>47</v>
      </c>
      <c r="M9" s="58"/>
      <c r="N9" s="58"/>
      <c r="O9" s="58"/>
      <c r="P9" s="58"/>
      <c r="Q9" s="57" t="s">
        <v>197</v>
      </c>
      <c r="R9" s="58"/>
      <c r="S9" s="58"/>
      <c r="T9" s="58"/>
      <c r="U9" s="58"/>
      <c r="V9" s="57" t="s">
        <v>192</v>
      </c>
      <c r="W9" s="58"/>
      <c r="X9" s="58"/>
      <c r="Y9" s="58"/>
      <c r="Z9" s="58"/>
      <c r="AA9" s="57" t="s">
        <v>490</v>
      </c>
      <c r="AB9" s="58"/>
      <c r="AC9" s="58"/>
      <c r="AD9" s="58"/>
      <c r="AE9" s="57" t="s">
        <v>82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44</v>
      </c>
      <c r="C10" s="52">
        <f aca="true" ca="1" t="shared" si="0" ref="C10:C18">OFFSET(C10,15,0)</f>
        <v>2</v>
      </c>
      <c r="D10" s="65" t="s">
        <v>491</v>
      </c>
      <c r="E10" s="51" t="s">
        <v>45</v>
      </c>
      <c r="F10" s="51">
        <v>67</v>
      </c>
      <c r="G10" s="54" t="s">
        <v>492</v>
      </c>
      <c r="H10" s="55"/>
      <c r="I10" s="55"/>
      <c r="J10" s="55"/>
      <c r="K10" s="56"/>
      <c r="L10" s="58"/>
      <c r="M10" s="58"/>
      <c r="N10" s="57" t="s">
        <v>59</v>
      </c>
      <c r="O10" s="58"/>
      <c r="P10" s="58"/>
      <c r="Q10" s="58"/>
      <c r="R10" s="58"/>
      <c r="S10" s="57" t="s">
        <v>54</v>
      </c>
      <c r="T10" s="58"/>
      <c r="U10" s="58"/>
      <c r="V10" s="58"/>
      <c r="W10" s="57" t="s">
        <v>132</v>
      </c>
      <c r="X10" s="58"/>
      <c r="Y10" s="58"/>
      <c r="Z10" s="58"/>
      <c r="AA10" s="58"/>
      <c r="AB10" s="58"/>
      <c r="AC10" s="57" t="s">
        <v>47</v>
      </c>
      <c r="AD10" s="58"/>
      <c r="AE10" s="58"/>
      <c r="AF10" s="57" t="s">
        <v>47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43</v>
      </c>
      <c r="B11" s="51">
        <v>85</v>
      </c>
      <c r="C11" s="52">
        <f ca="1" t="shared" si="0"/>
        <v>3</v>
      </c>
      <c r="D11" s="65" t="s">
        <v>493</v>
      </c>
      <c r="E11" s="51" t="s">
        <v>45</v>
      </c>
      <c r="F11" s="51">
        <v>68</v>
      </c>
      <c r="G11" s="54" t="s">
        <v>494</v>
      </c>
      <c r="H11" s="55"/>
      <c r="I11" s="55"/>
      <c r="J11" s="55"/>
      <c r="K11" s="56"/>
      <c r="L11" s="57" t="s">
        <v>54</v>
      </c>
      <c r="M11" s="58"/>
      <c r="N11" s="58"/>
      <c r="O11" s="58"/>
      <c r="P11" s="58"/>
      <c r="Q11" s="58"/>
      <c r="R11" s="58"/>
      <c r="S11" s="58"/>
      <c r="T11" s="57" t="s">
        <v>66</v>
      </c>
      <c r="U11" s="58"/>
      <c r="V11" s="58"/>
      <c r="W11" s="58"/>
      <c r="X11" s="58"/>
      <c r="Y11" s="57" t="s">
        <v>47</v>
      </c>
      <c r="Z11" s="58"/>
      <c r="AA11" s="58"/>
      <c r="AB11" s="58"/>
      <c r="AC11" s="58"/>
      <c r="AD11" s="57" t="s">
        <v>47</v>
      </c>
      <c r="AE11" s="58"/>
      <c r="AF11" s="58"/>
      <c r="AG11" s="58"/>
      <c r="AH11" s="57" t="s">
        <v>82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51</v>
      </c>
      <c r="B12" s="51">
        <v>35</v>
      </c>
      <c r="C12" s="52">
        <f ca="1" t="shared" si="0"/>
        <v>4</v>
      </c>
      <c r="D12" s="53" t="s">
        <v>495</v>
      </c>
      <c r="E12" s="51" t="s">
        <v>45</v>
      </c>
      <c r="F12" s="51">
        <v>68</v>
      </c>
      <c r="G12" s="54" t="s">
        <v>403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47</v>
      </c>
      <c r="S12" s="58"/>
      <c r="T12" s="58"/>
      <c r="U12" s="58"/>
      <c r="V12" s="57" t="s">
        <v>47</v>
      </c>
      <c r="W12" s="58"/>
      <c r="X12" s="58"/>
      <c r="Y12" s="58"/>
      <c r="Z12" s="57" t="s">
        <v>47</v>
      </c>
      <c r="AA12" s="58"/>
      <c r="AB12" s="58"/>
      <c r="AC12" s="58"/>
      <c r="AD12" s="58"/>
      <c r="AE12" s="58"/>
      <c r="AF12" s="58"/>
      <c r="AG12" s="58"/>
      <c r="AH12" s="58"/>
      <c r="AI12" s="57" t="s">
        <v>47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51</v>
      </c>
      <c r="B13" s="51">
        <v>56</v>
      </c>
      <c r="C13" s="52">
        <f ca="1" t="shared" si="0"/>
        <v>5</v>
      </c>
      <c r="D13" s="53" t="s">
        <v>496</v>
      </c>
      <c r="E13" s="51" t="s">
        <v>45</v>
      </c>
      <c r="F13" s="51">
        <v>69</v>
      </c>
      <c r="G13" s="54" t="s">
        <v>436</v>
      </c>
      <c r="H13" s="55"/>
      <c r="I13" s="55"/>
      <c r="J13" s="55"/>
      <c r="K13" s="56"/>
      <c r="L13" s="58"/>
      <c r="M13" s="58"/>
      <c r="N13" s="58"/>
      <c r="O13" s="57" t="s">
        <v>47</v>
      </c>
      <c r="P13" s="58"/>
      <c r="Q13" s="58"/>
      <c r="R13" s="58"/>
      <c r="S13" s="58"/>
      <c r="T13" s="57" t="s">
        <v>54</v>
      </c>
      <c r="U13" s="58"/>
      <c r="V13" s="58"/>
      <c r="W13" s="58"/>
      <c r="X13" s="58"/>
      <c r="Y13" s="58"/>
      <c r="Z13" s="58"/>
      <c r="AA13" s="57" t="s">
        <v>66</v>
      </c>
      <c r="AB13" s="58"/>
      <c r="AC13" s="58"/>
      <c r="AD13" s="58"/>
      <c r="AE13" s="58"/>
      <c r="AF13" s="57" t="s">
        <v>54</v>
      </c>
      <c r="AG13" s="58"/>
      <c r="AH13" s="58"/>
      <c r="AI13" s="58"/>
      <c r="AJ13" s="57" t="s">
        <v>54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149</v>
      </c>
      <c r="B14" s="51">
        <v>17</v>
      </c>
      <c r="C14" s="52">
        <f ca="1" t="shared" si="0"/>
        <v>6</v>
      </c>
      <c r="D14" s="53" t="s">
        <v>497</v>
      </c>
      <c r="E14" s="51" t="s">
        <v>45</v>
      </c>
      <c r="F14" s="51">
        <v>69</v>
      </c>
      <c r="G14" s="54" t="s">
        <v>392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54</v>
      </c>
      <c r="R14" s="58"/>
      <c r="S14" s="58"/>
      <c r="T14" s="58"/>
      <c r="U14" s="57" t="s">
        <v>82</v>
      </c>
      <c r="V14" s="58"/>
      <c r="W14" s="57" t="s">
        <v>140</v>
      </c>
      <c r="X14" s="58"/>
      <c r="Y14" s="58"/>
      <c r="Z14" s="58"/>
      <c r="AA14" s="58"/>
      <c r="AB14" s="58"/>
      <c r="AC14" s="58"/>
      <c r="AD14" s="57" t="s">
        <v>59</v>
      </c>
      <c r="AE14" s="58"/>
      <c r="AF14" s="58"/>
      <c r="AG14" s="57" t="s">
        <v>244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149</v>
      </c>
      <c r="B15" s="51">
        <v>17</v>
      </c>
      <c r="C15" s="52">
        <f ca="1">OFFSET(C15,15,0)</f>
        <v>7</v>
      </c>
      <c r="D15" s="65" t="s">
        <v>498</v>
      </c>
      <c r="E15" s="67" t="s">
        <v>45</v>
      </c>
      <c r="F15" s="67">
        <v>70</v>
      </c>
      <c r="G15" s="54" t="s">
        <v>392</v>
      </c>
      <c r="H15" s="55"/>
      <c r="I15" s="55"/>
      <c r="J15" s="55"/>
      <c r="K15" s="56"/>
      <c r="L15" s="58"/>
      <c r="M15" s="58"/>
      <c r="N15" s="58"/>
      <c r="O15" s="58"/>
      <c r="P15" s="57" t="s">
        <v>57</v>
      </c>
      <c r="Q15" s="58"/>
      <c r="R15" s="58"/>
      <c r="S15" s="57" t="s">
        <v>57</v>
      </c>
      <c r="T15" s="58"/>
      <c r="U15" s="58"/>
      <c r="V15" s="58"/>
      <c r="W15" s="58"/>
      <c r="X15" s="58"/>
      <c r="Y15" s="57" t="s">
        <v>59</v>
      </c>
      <c r="Z15" s="58"/>
      <c r="AA15" s="58"/>
      <c r="AB15" s="57" t="s">
        <v>188</v>
      </c>
      <c r="AC15" s="58"/>
      <c r="AD15" s="58"/>
      <c r="AE15" s="57" t="s">
        <v>66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51</v>
      </c>
      <c r="B16" s="51">
        <v>29</v>
      </c>
      <c r="C16" s="52">
        <f ca="1" t="shared" si="0"/>
        <v>8</v>
      </c>
      <c r="D16" s="65" t="s">
        <v>499</v>
      </c>
      <c r="E16" s="51" t="s">
        <v>45</v>
      </c>
      <c r="F16" s="51">
        <v>70</v>
      </c>
      <c r="G16" s="54" t="s">
        <v>500</v>
      </c>
      <c r="H16" s="55"/>
      <c r="I16" s="55"/>
      <c r="J16" s="55"/>
      <c r="K16" s="56"/>
      <c r="L16" s="58"/>
      <c r="M16" s="57" t="s">
        <v>177</v>
      </c>
      <c r="N16" s="58"/>
      <c r="O16" s="58"/>
      <c r="P16" s="58"/>
      <c r="Q16" s="58"/>
      <c r="R16" s="57" t="s">
        <v>59</v>
      </c>
      <c r="S16" s="58"/>
      <c r="T16" s="58"/>
      <c r="U16" s="58"/>
      <c r="V16" s="58"/>
      <c r="W16" s="58"/>
      <c r="X16" s="57" t="s">
        <v>82</v>
      </c>
      <c r="Y16" s="58"/>
      <c r="Z16" s="58"/>
      <c r="AA16" s="58"/>
      <c r="AB16" s="58"/>
      <c r="AC16" s="57" t="s">
        <v>192</v>
      </c>
      <c r="AD16" s="58"/>
      <c r="AE16" s="58"/>
      <c r="AF16" s="58"/>
      <c r="AG16" s="58"/>
      <c r="AH16" s="57" t="s">
        <v>214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51</v>
      </c>
      <c r="B17" s="51">
        <v>35</v>
      </c>
      <c r="C17" s="52">
        <f ca="1" t="shared" si="0"/>
        <v>9</v>
      </c>
      <c r="D17" s="53" t="s">
        <v>501</v>
      </c>
      <c r="E17" s="51" t="s">
        <v>45</v>
      </c>
      <c r="F17" s="51">
        <v>70</v>
      </c>
      <c r="G17" s="54" t="s">
        <v>502</v>
      </c>
      <c r="H17" s="55"/>
      <c r="I17" s="55"/>
      <c r="J17" s="55"/>
      <c r="K17" s="56"/>
      <c r="L17" s="58"/>
      <c r="M17" s="58"/>
      <c r="N17" s="58"/>
      <c r="O17" s="57" t="s">
        <v>58</v>
      </c>
      <c r="P17" s="58"/>
      <c r="Q17" s="58"/>
      <c r="R17" s="58"/>
      <c r="S17" s="58"/>
      <c r="T17" s="58"/>
      <c r="U17" s="57" t="s">
        <v>54</v>
      </c>
      <c r="V17" s="58"/>
      <c r="W17" s="58"/>
      <c r="X17" s="57" t="s">
        <v>54</v>
      </c>
      <c r="Y17" s="58"/>
      <c r="Z17" s="58"/>
      <c r="AA17" s="58"/>
      <c r="AB17" s="57" t="s">
        <v>192</v>
      </c>
      <c r="AC17" s="58"/>
      <c r="AD17" s="58"/>
      <c r="AE17" s="58"/>
      <c r="AF17" s="58"/>
      <c r="AG17" s="58"/>
      <c r="AH17" s="58"/>
      <c r="AI17" s="57" t="s">
        <v>132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51</v>
      </c>
      <c r="B18" s="51">
        <v>35</v>
      </c>
      <c r="C18" s="52">
        <f ca="1" t="shared" si="0"/>
        <v>10</v>
      </c>
      <c r="D18" s="53" t="s">
        <v>503</v>
      </c>
      <c r="E18" s="51" t="s">
        <v>45</v>
      </c>
      <c r="F18" s="51">
        <v>70</v>
      </c>
      <c r="G18" s="54" t="s">
        <v>174</v>
      </c>
      <c r="H18" s="55"/>
      <c r="I18" s="55"/>
      <c r="J18" s="55"/>
      <c r="K18" s="56"/>
      <c r="L18" s="58"/>
      <c r="M18" s="57" t="s">
        <v>47</v>
      </c>
      <c r="N18" s="58"/>
      <c r="O18" s="58"/>
      <c r="P18" s="57" t="s">
        <v>47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132</v>
      </c>
      <c r="AA18" s="58"/>
      <c r="AB18" s="58"/>
      <c r="AC18" s="58"/>
      <c r="AD18" s="58"/>
      <c r="AE18" s="58"/>
      <c r="AF18" s="58"/>
      <c r="AG18" s="57" t="s">
        <v>47</v>
      </c>
      <c r="AH18" s="58"/>
      <c r="AI18" s="58"/>
      <c r="AJ18" s="57" t="s">
        <v>47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4" t="s">
        <v>87</v>
      </c>
      <c r="H20" s="44" t="s">
        <v>88</v>
      </c>
      <c r="I20" s="45" t="s">
        <v>89</v>
      </c>
      <c r="J20" s="45" t="s">
        <v>90</v>
      </c>
      <c r="K20" s="44" t="s">
        <v>91</v>
      </c>
      <c r="L20" s="83" t="s">
        <v>92</v>
      </c>
      <c r="M20" s="83" t="s">
        <v>93</v>
      </c>
      <c r="N20" s="45" t="s">
        <v>94</v>
      </c>
      <c r="O20" s="83" t="s">
        <v>95</v>
      </c>
      <c r="P20" s="45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5" t="s">
        <v>98</v>
      </c>
      <c r="H21" s="45" t="s">
        <v>99</v>
      </c>
      <c r="I21" s="45" t="s">
        <v>100</v>
      </c>
      <c r="J21" s="45" t="s">
        <v>101</v>
      </c>
      <c r="K21" s="45" t="s">
        <v>102</v>
      </c>
      <c r="L21" s="44" t="s">
        <v>103</v>
      </c>
      <c r="M21" s="45" t="s">
        <v>104</v>
      </c>
      <c r="N21" s="44" t="s">
        <v>105</v>
      </c>
      <c r="O21" s="44" t="s">
        <v>106</v>
      </c>
      <c r="P21" s="83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/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85</v>
      </c>
      <c r="C24" s="125">
        <v>1</v>
      </c>
      <c r="D24" s="65" t="str">
        <f ca="1">OFFSET(D24,-15,0)</f>
        <v>ROMET Nicolas</v>
      </c>
      <c r="E24" s="126" t="str">
        <f ca="1">OFFSET(E24,-15,0)</f>
        <v>M</v>
      </c>
      <c r="F24" s="51">
        <v>37</v>
      </c>
      <c r="G24" s="127">
        <v>0</v>
      </c>
      <c r="H24" s="127">
        <v>0</v>
      </c>
      <c r="I24" s="127">
        <v>10</v>
      </c>
      <c r="J24" s="127">
        <v>0</v>
      </c>
      <c r="K24" s="128">
        <v>0</v>
      </c>
      <c r="L24" s="129" t="s">
        <v>154</v>
      </c>
      <c r="M24" s="130">
        <f>SUM(G24:K24)</f>
        <v>10</v>
      </c>
      <c r="N24" s="131"/>
      <c r="O24" s="132"/>
      <c r="P24" s="133">
        <f aca="true" ca="1" t="shared" si="1" ref="P24:P33">SUM(OFFSET(P24,0,-10),OFFSET(P24,0,-3))</f>
        <v>47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44</v>
      </c>
      <c r="C25" s="125">
        <v>2</v>
      </c>
      <c r="D25" s="65" t="str">
        <f aca="true" ca="1" t="shared" si="4" ref="D25:E33">OFFSET(D25,-15,0)</f>
        <v>BRIEY Lenny</v>
      </c>
      <c r="E25" s="126" t="str">
        <f ca="1" t="shared" si="4"/>
        <v>M</v>
      </c>
      <c r="F25" s="51">
        <v>0</v>
      </c>
      <c r="G25" s="127">
        <v>10</v>
      </c>
      <c r="H25" s="127">
        <v>10</v>
      </c>
      <c r="I25" s="127">
        <v>0</v>
      </c>
      <c r="J25" s="127">
        <v>10</v>
      </c>
      <c r="K25" s="128">
        <v>0</v>
      </c>
      <c r="L25" s="129" t="s">
        <v>154</v>
      </c>
      <c r="M25" s="130">
        <f aca="true" t="shared" si="5" ref="M25:M33">SUM(G25:K25)</f>
        <v>30</v>
      </c>
      <c r="N25" s="131"/>
      <c r="O25" s="132"/>
      <c r="P25" s="133">
        <f ca="1" t="shared" si="1"/>
        <v>30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PDL</v>
      </c>
      <c r="B26" s="124">
        <f ca="1" t="shared" si="3"/>
        <v>85</v>
      </c>
      <c r="C26" s="125">
        <v>3</v>
      </c>
      <c r="D26" s="65" t="str">
        <f ca="1" t="shared" si="4"/>
        <v>LEROI Maxime</v>
      </c>
      <c r="E26" s="126" t="str">
        <f ca="1" t="shared" si="4"/>
        <v>M</v>
      </c>
      <c r="F26" s="51">
        <v>0</v>
      </c>
      <c r="G26" s="127">
        <v>10</v>
      </c>
      <c r="H26" s="127">
        <v>0</v>
      </c>
      <c r="I26" s="127">
        <v>0</v>
      </c>
      <c r="J26" s="127">
        <v>0</v>
      </c>
      <c r="K26" s="128">
        <v>0</v>
      </c>
      <c r="L26" s="129" t="s">
        <v>154</v>
      </c>
      <c r="M26" s="130">
        <f t="shared" si="5"/>
        <v>10</v>
      </c>
      <c r="N26" s="131"/>
      <c r="O26" s="132"/>
      <c r="P26" s="133">
        <f ca="1" t="shared" si="1"/>
        <v>10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BRE</v>
      </c>
      <c r="B27" s="124">
        <f ca="1" t="shared" si="3"/>
        <v>35</v>
      </c>
      <c r="C27" s="125">
        <v>4</v>
      </c>
      <c r="D27" s="53" t="str">
        <f ca="1" t="shared" si="4"/>
        <v>RETE Audran</v>
      </c>
      <c r="E27" s="126" t="str">
        <f ca="1" t="shared" si="4"/>
        <v>M</v>
      </c>
      <c r="F27" s="51">
        <v>0</v>
      </c>
      <c r="G27" s="127">
        <v>0</v>
      </c>
      <c r="H27" s="127">
        <v>0</v>
      </c>
      <c r="I27" s="127">
        <v>0</v>
      </c>
      <c r="J27" s="127">
        <v>0</v>
      </c>
      <c r="K27" s="128">
        <v>0</v>
      </c>
      <c r="L27" s="129"/>
      <c r="M27" s="130">
        <f t="shared" si="5"/>
        <v>0</v>
      </c>
      <c r="N27" s="131"/>
      <c r="O27" s="132"/>
      <c r="P27" s="133">
        <f ca="1" t="shared" si="1"/>
        <v>0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BRE</v>
      </c>
      <c r="B28" s="124">
        <f ca="1" t="shared" si="3"/>
        <v>56</v>
      </c>
      <c r="C28" s="125">
        <v>5</v>
      </c>
      <c r="D28" s="53" t="str">
        <f ca="1" t="shared" si="4"/>
        <v>DANET Jean</v>
      </c>
      <c r="E28" s="126" t="str">
        <f ca="1" t="shared" si="4"/>
        <v>M</v>
      </c>
      <c r="F28" s="51">
        <v>40</v>
      </c>
      <c r="G28" s="127">
        <v>0</v>
      </c>
      <c r="H28" s="127">
        <v>10</v>
      </c>
      <c r="I28" s="127">
        <v>0</v>
      </c>
      <c r="J28" s="127">
        <v>10</v>
      </c>
      <c r="K28" s="128">
        <v>10</v>
      </c>
      <c r="L28" s="129"/>
      <c r="M28" s="130">
        <f t="shared" si="5"/>
        <v>30</v>
      </c>
      <c r="N28" s="131"/>
      <c r="O28" s="132"/>
      <c r="P28" s="133">
        <f ca="1" t="shared" si="1"/>
        <v>70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PC</v>
      </c>
      <c r="B29" s="124">
        <f ca="1" t="shared" si="3"/>
        <v>17</v>
      </c>
      <c r="C29" s="125">
        <v>6</v>
      </c>
      <c r="D29" s="53" t="str">
        <f ca="1" t="shared" si="4"/>
        <v>TOURE Florian</v>
      </c>
      <c r="E29" s="126" t="str">
        <f ca="1" t="shared" si="4"/>
        <v>M</v>
      </c>
      <c r="F29" s="51">
        <v>0</v>
      </c>
      <c r="G29" s="127">
        <v>10</v>
      </c>
      <c r="H29" s="127">
        <v>0</v>
      </c>
      <c r="I29" s="127">
        <v>0</v>
      </c>
      <c r="J29" s="127">
        <v>10</v>
      </c>
      <c r="K29" s="128">
        <v>7</v>
      </c>
      <c r="L29" s="129"/>
      <c r="M29" s="130">
        <f t="shared" si="5"/>
        <v>27</v>
      </c>
      <c r="N29" s="131"/>
      <c r="O29" s="132"/>
      <c r="P29" s="133">
        <f ca="1" t="shared" si="1"/>
        <v>27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 thickBot="1">
      <c r="A30" s="123" t="str">
        <f ca="1" t="shared" si="3"/>
        <v>PC</v>
      </c>
      <c r="B30" s="124">
        <f ca="1" t="shared" si="3"/>
        <v>17</v>
      </c>
      <c r="C30" s="125">
        <v>7</v>
      </c>
      <c r="D30" s="65" t="str">
        <f ca="1" t="shared" si="4"/>
        <v>GLIMOIS Geoffrey</v>
      </c>
      <c r="E30" s="126" t="str">
        <f ca="1" t="shared" si="4"/>
        <v>M</v>
      </c>
      <c r="F30" s="139">
        <v>0</v>
      </c>
      <c r="G30" s="127">
        <v>7</v>
      </c>
      <c r="H30" s="127">
        <v>10</v>
      </c>
      <c r="I30" s="127">
        <v>0</v>
      </c>
      <c r="J30" s="127">
        <v>0</v>
      </c>
      <c r="K30" s="128">
        <v>0</v>
      </c>
      <c r="L30" s="129" t="s">
        <v>154</v>
      </c>
      <c r="M30" s="130">
        <f t="shared" si="5"/>
        <v>17</v>
      </c>
      <c r="N30" s="131"/>
      <c r="O30" s="132"/>
      <c r="P30" s="133">
        <f ca="1" t="shared" si="1"/>
        <v>17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BRE</v>
      </c>
      <c r="B31" s="124">
        <f ca="1" t="shared" si="3"/>
        <v>29</v>
      </c>
      <c r="C31" s="125">
        <v>8</v>
      </c>
      <c r="D31" s="65" t="str">
        <f ca="1" t="shared" si="4"/>
        <v>BERROU Tom</v>
      </c>
      <c r="E31" s="126" t="str">
        <f ca="1" t="shared" si="4"/>
        <v>M</v>
      </c>
      <c r="F31" s="51">
        <v>60</v>
      </c>
      <c r="G31" s="127">
        <v>10</v>
      </c>
      <c r="H31" s="127">
        <v>10</v>
      </c>
      <c r="I31" s="127">
        <v>0</v>
      </c>
      <c r="J31" s="127">
        <v>10</v>
      </c>
      <c r="K31" s="128">
        <v>10</v>
      </c>
      <c r="L31" s="129" t="s">
        <v>154</v>
      </c>
      <c r="M31" s="130">
        <f t="shared" si="5"/>
        <v>40</v>
      </c>
      <c r="N31" s="131"/>
      <c r="O31" s="132"/>
      <c r="P31" s="138">
        <f ca="1" t="shared" si="1"/>
        <v>100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BRE</v>
      </c>
      <c r="B32" s="124">
        <f ca="1" t="shared" si="3"/>
        <v>35</v>
      </c>
      <c r="C32" s="125">
        <v>9</v>
      </c>
      <c r="D32" s="53" t="str">
        <f ca="1" t="shared" si="4"/>
        <v>BOURRAT Mathieu</v>
      </c>
      <c r="E32" s="126" t="str">
        <f ca="1" t="shared" si="4"/>
        <v>M</v>
      </c>
      <c r="F32" s="51">
        <v>44</v>
      </c>
      <c r="G32" s="127">
        <v>10</v>
      </c>
      <c r="H32" s="127">
        <v>10</v>
      </c>
      <c r="I32" s="127">
        <v>10</v>
      </c>
      <c r="J32" s="127">
        <v>10</v>
      </c>
      <c r="K32" s="128">
        <v>10</v>
      </c>
      <c r="L32" s="129"/>
      <c r="M32" s="130">
        <f t="shared" si="5"/>
        <v>50</v>
      </c>
      <c r="N32" s="131"/>
      <c r="O32" s="132"/>
      <c r="P32" s="114">
        <f ca="1" t="shared" si="1"/>
        <v>94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BRE</v>
      </c>
      <c r="B33" s="144">
        <f ca="1" t="shared" si="3"/>
        <v>35</v>
      </c>
      <c r="C33" s="145">
        <v>10</v>
      </c>
      <c r="D33" s="146" t="str">
        <f ca="1" t="shared" si="4"/>
        <v>DION Ewen</v>
      </c>
      <c r="E33" s="147" t="str">
        <f ca="1" t="shared" si="4"/>
        <v>M</v>
      </c>
      <c r="F33" s="51">
        <v>37</v>
      </c>
      <c r="G33" s="148">
        <v>0</v>
      </c>
      <c r="H33" s="148">
        <v>0</v>
      </c>
      <c r="I33" s="148">
        <v>10</v>
      </c>
      <c r="J33" s="148">
        <v>0</v>
      </c>
      <c r="K33" s="149">
        <v>0</v>
      </c>
      <c r="L33" s="150"/>
      <c r="M33" s="151">
        <f t="shared" si="5"/>
        <v>10</v>
      </c>
      <c r="N33" s="152"/>
      <c r="O33" s="132"/>
      <c r="P33" s="114">
        <f ca="1" t="shared" si="1"/>
        <v>47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56" t="s">
        <v>123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22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18</v>
      </c>
      <c r="T35" s="162">
        <v>9</v>
      </c>
      <c r="U35" s="162">
        <v>10</v>
      </c>
      <c r="V35" s="162">
        <v>11</v>
      </c>
      <c r="W35" s="162">
        <v>8</v>
      </c>
      <c r="X35" s="162">
        <v>12</v>
      </c>
      <c r="Y35" s="162">
        <v>13</v>
      </c>
      <c r="Z35" s="162">
        <v>14</v>
      </c>
      <c r="AA35" s="162">
        <v>15</v>
      </c>
      <c r="AB35" s="162">
        <v>16</v>
      </c>
      <c r="AC35" s="162">
        <v>17</v>
      </c>
      <c r="AD35" s="162">
        <v>19</v>
      </c>
      <c r="AE35" s="162">
        <v>20</v>
      </c>
      <c r="AF35" s="162">
        <v>21</v>
      </c>
      <c r="AG35" s="162"/>
      <c r="AH35" s="162">
        <v>22</v>
      </c>
      <c r="AI35" s="162"/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4</v>
      </c>
      <c r="T36" s="162">
        <v>2</v>
      </c>
      <c r="U36" s="162">
        <v>3</v>
      </c>
      <c r="V36" s="162">
        <v>3</v>
      </c>
      <c r="W36" s="162">
        <v>2</v>
      </c>
      <c r="X36" s="162">
        <v>3</v>
      </c>
      <c r="Y36" s="162">
        <v>3</v>
      </c>
      <c r="Z36" s="162">
        <v>4</v>
      </c>
      <c r="AA36" s="162">
        <v>4</v>
      </c>
      <c r="AB36" s="162">
        <v>3</v>
      </c>
      <c r="AC36" s="162">
        <v>3</v>
      </c>
      <c r="AD36" s="162">
        <v>4</v>
      </c>
      <c r="AE36" s="162">
        <v>5</v>
      </c>
      <c r="AF36" s="162">
        <v>5</v>
      </c>
      <c r="AG36" s="162"/>
      <c r="AH36" s="162">
        <v>5</v>
      </c>
      <c r="AI36" s="162"/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4</v>
      </c>
      <c r="T37" s="162">
        <v>2</v>
      </c>
      <c r="U37" s="162">
        <v>2</v>
      </c>
      <c r="V37" s="162">
        <v>3</v>
      </c>
      <c r="W37" s="162">
        <v>2</v>
      </c>
      <c r="X37" s="162">
        <v>3</v>
      </c>
      <c r="Y37" s="162">
        <v>2</v>
      </c>
      <c r="Z37" s="162">
        <v>3</v>
      </c>
      <c r="AA37" s="162">
        <v>3</v>
      </c>
      <c r="AB37" s="162">
        <v>4</v>
      </c>
      <c r="AC37" s="162">
        <v>4</v>
      </c>
      <c r="AD37" s="162">
        <v>4</v>
      </c>
      <c r="AE37" s="162">
        <v>5</v>
      </c>
      <c r="AF37" s="162">
        <v>4</v>
      </c>
      <c r="AG37" s="162"/>
      <c r="AH37" s="162">
        <v>5</v>
      </c>
      <c r="AI37" s="162"/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10</v>
      </c>
      <c r="N39" s="171">
        <v>10</v>
      </c>
      <c r="O39" s="171">
        <v>0</v>
      </c>
      <c r="P39" s="171">
        <v>7</v>
      </c>
      <c r="Q39" s="171">
        <v>0</v>
      </c>
      <c r="R39" s="171">
        <v>0</v>
      </c>
      <c r="S39" s="171">
        <v>10</v>
      </c>
      <c r="T39" s="171">
        <v>0</v>
      </c>
      <c r="U39" s="171">
        <v>0</v>
      </c>
      <c r="V39" s="171">
        <v>10</v>
      </c>
      <c r="W39" s="171">
        <v>10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1">
        <v>0</v>
      </c>
      <c r="AD39" s="171">
        <v>0</v>
      </c>
      <c r="AE39" s="171">
        <v>0</v>
      </c>
      <c r="AF39" s="172">
        <v>0</v>
      </c>
      <c r="AG39" s="172"/>
      <c r="AH39" s="172">
        <v>0</v>
      </c>
      <c r="AI39" s="172"/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10</v>
      </c>
      <c r="M40" s="171">
        <v>0</v>
      </c>
      <c r="N40" s="171">
        <v>0</v>
      </c>
      <c r="O40" s="171">
        <v>10</v>
      </c>
      <c r="P40" s="171">
        <v>0</v>
      </c>
      <c r="Q40" s="171">
        <v>10</v>
      </c>
      <c r="R40" s="171">
        <v>10</v>
      </c>
      <c r="S40" s="171">
        <v>0</v>
      </c>
      <c r="T40" s="171">
        <v>10</v>
      </c>
      <c r="U40" s="171">
        <v>10</v>
      </c>
      <c r="V40" s="171">
        <v>0</v>
      </c>
      <c r="W40" s="171">
        <v>0</v>
      </c>
      <c r="X40" s="171">
        <v>10</v>
      </c>
      <c r="Y40" s="171">
        <v>10</v>
      </c>
      <c r="Z40" s="171">
        <v>10</v>
      </c>
      <c r="AA40" s="171">
        <v>0</v>
      </c>
      <c r="AB40" s="171">
        <v>10</v>
      </c>
      <c r="AC40" s="171">
        <v>10</v>
      </c>
      <c r="AD40" s="171">
        <v>10</v>
      </c>
      <c r="AE40" s="171">
        <v>0</v>
      </c>
      <c r="AF40" s="171">
        <v>10</v>
      </c>
      <c r="AG40" s="171"/>
      <c r="AH40" s="171">
        <v>10</v>
      </c>
      <c r="AI40" s="171"/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7" activePane="bottomLeft" state="frozen"/>
      <selection pane="topLeft" activeCell="G18" sqref="G18:K18"/>
      <selection pane="bottomLeft" activeCell="M20" sqref="M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504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129</v>
      </c>
      <c r="U2" s="15"/>
      <c r="V2" s="15"/>
      <c r="W2" s="5"/>
      <c r="X2" s="16" t="str">
        <f>IF(T2="","",T2)</f>
        <v>2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47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43" t="s">
        <v>32</v>
      </c>
      <c r="AB8" s="43" t="s">
        <v>33</v>
      </c>
      <c r="AC8" s="83" t="s">
        <v>34</v>
      </c>
      <c r="AD8" s="83" t="s">
        <v>35</v>
      </c>
      <c r="AE8" s="83" t="s">
        <v>36</v>
      </c>
      <c r="AF8" s="83" t="s">
        <v>37</v>
      </c>
      <c r="AG8" s="83" t="s">
        <v>38</v>
      </c>
      <c r="AH8" s="83" t="s">
        <v>39</v>
      </c>
      <c r="AI8" s="83" t="s">
        <v>40</v>
      </c>
      <c r="AJ8" s="8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44</v>
      </c>
      <c r="C9" s="52">
        <f ca="1">OFFSET(C9,15,0)</f>
        <v>1</v>
      </c>
      <c r="D9" s="53" t="s">
        <v>505</v>
      </c>
      <c r="E9" s="51" t="s">
        <v>45</v>
      </c>
      <c r="F9" s="51">
        <v>70</v>
      </c>
      <c r="G9" s="54" t="s">
        <v>460</v>
      </c>
      <c r="H9" s="55"/>
      <c r="I9" s="55"/>
      <c r="J9" s="55"/>
      <c r="K9" s="56"/>
      <c r="L9" s="57" t="s">
        <v>59</v>
      </c>
      <c r="M9" s="58"/>
      <c r="N9" s="58"/>
      <c r="O9" s="58"/>
      <c r="P9" s="58"/>
      <c r="Q9" s="57" t="s">
        <v>59</v>
      </c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 t="s">
        <v>177</v>
      </c>
      <c r="AB9" s="58"/>
      <c r="AC9" s="58"/>
      <c r="AD9" s="58"/>
      <c r="AE9" s="57" t="s">
        <v>54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53</v>
      </c>
      <c r="C10" s="52">
        <f aca="true" ca="1" t="shared" si="0" ref="C10:C18">OFFSET(C10,15,0)</f>
        <v>2</v>
      </c>
      <c r="D10" s="53" t="s">
        <v>506</v>
      </c>
      <c r="E10" s="51" t="s">
        <v>45</v>
      </c>
      <c r="F10" s="51">
        <v>70</v>
      </c>
      <c r="G10" s="54" t="s">
        <v>430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47</v>
      </c>
      <c r="T10" s="58"/>
      <c r="U10" s="58"/>
      <c r="V10" s="58"/>
      <c r="W10" s="57" t="s">
        <v>59</v>
      </c>
      <c r="X10" s="58"/>
      <c r="Y10" s="58"/>
      <c r="Z10" s="58"/>
      <c r="AA10" s="58"/>
      <c r="AB10" s="58"/>
      <c r="AC10" s="57"/>
      <c r="AD10" s="58"/>
      <c r="AE10" s="58"/>
      <c r="AF10" s="57" t="s">
        <v>49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43</v>
      </c>
      <c r="B11" s="51">
        <v>72</v>
      </c>
      <c r="C11" s="52">
        <f ca="1" t="shared" si="0"/>
        <v>3</v>
      </c>
      <c r="D11" s="53" t="s">
        <v>507</v>
      </c>
      <c r="E11" s="51" t="s">
        <v>45</v>
      </c>
      <c r="F11" s="51">
        <v>71</v>
      </c>
      <c r="G11" s="54" t="s">
        <v>369</v>
      </c>
      <c r="H11" s="55"/>
      <c r="I11" s="55"/>
      <c r="J11" s="55"/>
      <c r="K11" s="56"/>
      <c r="L11" s="57" t="s">
        <v>66</v>
      </c>
      <c r="M11" s="58"/>
      <c r="N11" s="58"/>
      <c r="O11" s="58"/>
      <c r="P11" s="58"/>
      <c r="Q11" s="58"/>
      <c r="R11" s="58"/>
      <c r="S11" s="58"/>
      <c r="T11" s="57" t="s">
        <v>59</v>
      </c>
      <c r="U11" s="58"/>
      <c r="V11" s="58"/>
      <c r="W11" s="58"/>
      <c r="X11" s="58"/>
      <c r="Y11" s="57" t="s">
        <v>199</v>
      </c>
      <c r="Z11" s="58"/>
      <c r="AA11" s="58"/>
      <c r="AB11" s="58"/>
      <c r="AC11" s="58"/>
      <c r="AD11" s="57"/>
      <c r="AE11" s="58"/>
      <c r="AF11" s="58"/>
      <c r="AG11" s="58"/>
      <c r="AH11" s="57" t="s">
        <v>47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49</v>
      </c>
      <c r="C12" s="52">
        <f ca="1" t="shared" si="0"/>
        <v>4</v>
      </c>
      <c r="D12" s="53" t="s">
        <v>508</v>
      </c>
      <c r="E12" s="51" t="s">
        <v>45</v>
      </c>
      <c r="F12" s="51">
        <v>71</v>
      </c>
      <c r="G12" s="54" t="s">
        <v>421</v>
      </c>
      <c r="H12" s="55"/>
      <c r="I12" s="55"/>
      <c r="J12" s="55"/>
      <c r="K12" s="56"/>
      <c r="L12" s="58"/>
      <c r="M12" s="58"/>
      <c r="N12" s="57" t="s">
        <v>192</v>
      </c>
      <c r="O12" s="58"/>
      <c r="P12" s="58"/>
      <c r="Q12" s="58"/>
      <c r="R12" s="57" t="s">
        <v>47</v>
      </c>
      <c r="S12" s="58"/>
      <c r="T12" s="58"/>
      <c r="U12" s="58"/>
      <c r="V12" s="57" t="s">
        <v>188</v>
      </c>
      <c r="W12" s="58"/>
      <c r="X12" s="58"/>
      <c r="Y12" s="58"/>
      <c r="Z12" s="57" t="s">
        <v>47</v>
      </c>
      <c r="AA12" s="58"/>
      <c r="AB12" s="58"/>
      <c r="AC12" s="58"/>
      <c r="AD12" s="58"/>
      <c r="AE12" s="58"/>
      <c r="AF12" s="58"/>
      <c r="AG12" s="58"/>
      <c r="AH12" s="58"/>
      <c r="AI12" s="57" t="s">
        <v>58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49</v>
      </c>
      <c r="C13" s="52">
        <f ca="1" t="shared" si="0"/>
        <v>5</v>
      </c>
      <c r="D13" s="53" t="s">
        <v>509</v>
      </c>
      <c r="E13" s="51" t="s">
        <v>45</v>
      </c>
      <c r="F13" s="51">
        <v>71</v>
      </c>
      <c r="G13" s="54" t="s">
        <v>452</v>
      </c>
      <c r="H13" s="55"/>
      <c r="I13" s="55"/>
      <c r="J13" s="55"/>
      <c r="K13" s="56"/>
      <c r="L13" s="58"/>
      <c r="M13" s="58"/>
      <c r="N13" s="58"/>
      <c r="O13" s="57" t="s">
        <v>54</v>
      </c>
      <c r="P13" s="58"/>
      <c r="Q13" s="58"/>
      <c r="R13" s="58"/>
      <c r="S13" s="58"/>
      <c r="T13" s="57" t="s">
        <v>47</v>
      </c>
      <c r="U13" s="58"/>
      <c r="V13" s="58"/>
      <c r="W13" s="58"/>
      <c r="X13" s="58"/>
      <c r="Y13" s="58"/>
      <c r="Z13" s="58"/>
      <c r="AA13" s="57" t="s">
        <v>47</v>
      </c>
      <c r="AB13" s="58"/>
      <c r="AC13" s="58"/>
      <c r="AD13" s="58"/>
      <c r="AE13" s="58"/>
      <c r="AF13" s="57" t="s">
        <v>47</v>
      </c>
      <c r="AG13" s="58"/>
      <c r="AH13" s="58"/>
      <c r="AI13" s="58"/>
      <c r="AJ13" s="57" t="s">
        <v>47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399</v>
      </c>
      <c r="B14" s="51">
        <v>61</v>
      </c>
      <c r="C14" s="52">
        <f ca="1" t="shared" si="0"/>
        <v>6</v>
      </c>
      <c r="D14" s="53" t="s">
        <v>510</v>
      </c>
      <c r="E14" s="51" t="s">
        <v>45</v>
      </c>
      <c r="F14" s="51">
        <v>71</v>
      </c>
      <c r="G14" s="54" t="s">
        <v>511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47</v>
      </c>
      <c r="R14" s="58"/>
      <c r="S14" s="58"/>
      <c r="T14" s="58"/>
      <c r="U14" s="57" t="s">
        <v>66</v>
      </c>
      <c r="V14" s="58"/>
      <c r="W14" s="57" t="s">
        <v>47</v>
      </c>
      <c r="X14" s="58"/>
      <c r="Y14" s="58"/>
      <c r="Z14" s="58"/>
      <c r="AA14" s="58"/>
      <c r="AB14" s="58"/>
      <c r="AC14" s="58"/>
      <c r="AD14" s="57"/>
      <c r="AE14" s="58"/>
      <c r="AF14" s="58"/>
      <c r="AG14" s="57" t="s">
        <v>47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44</v>
      </c>
      <c r="C15" s="52">
        <f ca="1" t="shared" si="0"/>
        <v>7</v>
      </c>
      <c r="D15" s="53" t="s">
        <v>512</v>
      </c>
      <c r="E15" s="51" t="s">
        <v>45</v>
      </c>
      <c r="F15" s="51">
        <v>72</v>
      </c>
      <c r="G15" s="54" t="s">
        <v>448</v>
      </c>
      <c r="H15" s="55"/>
      <c r="I15" s="55"/>
      <c r="J15" s="55"/>
      <c r="K15" s="56"/>
      <c r="L15" s="58"/>
      <c r="M15" s="58"/>
      <c r="N15" s="58"/>
      <c r="O15" s="58"/>
      <c r="P15" s="57" t="s">
        <v>47</v>
      </c>
      <c r="Q15" s="58"/>
      <c r="R15" s="58"/>
      <c r="S15" s="57" t="s">
        <v>82</v>
      </c>
      <c r="T15" s="58"/>
      <c r="U15" s="58"/>
      <c r="V15" s="58"/>
      <c r="W15" s="58"/>
      <c r="X15" s="58"/>
      <c r="Y15" s="57" t="s">
        <v>66</v>
      </c>
      <c r="Z15" s="58"/>
      <c r="AA15" s="58"/>
      <c r="AB15" s="57" t="s">
        <v>47</v>
      </c>
      <c r="AC15" s="58"/>
      <c r="AD15" s="58"/>
      <c r="AE15" s="57" t="s">
        <v>57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49</v>
      </c>
      <c r="C16" s="52">
        <f ca="1" t="shared" si="0"/>
        <v>8</v>
      </c>
      <c r="D16" s="53" t="s">
        <v>513</v>
      </c>
      <c r="E16" s="51" t="s">
        <v>45</v>
      </c>
      <c r="F16" s="51">
        <v>72</v>
      </c>
      <c r="G16" s="54" t="s">
        <v>514</v>
      </c>
      <c r="H16" s="55"/>
      <c r="I16" s="55"/>
      <c r="J16" s="55"/>
      <c r="K16" s="56"/>
      <c r="L16" s="58"/>
      <c r="M16" s="57" t="s">
        <v>66</v>
      </c>
      <c r="N16" s="58"/>
      <c r="O16" s="58"/>
      <c r="P16" s="58"/>
      <c r="Q16" s="58"/>
      <c r="R16" s="57" t="s">
        <v>47</v>
      </c>
      <c r="S16" s="58"/>
      <c r="T16" s="58"/>
      <c r="U16" s="58"/>
      <c r="V16" s="58"/>
      <c r="W16" s="58"/>
      <c r="X16" s="57" t="s">
        <v>54</v>
      </c>
      <c r="Y16" s="58"/>
      <c r="Z16" s="58"/>
      <c r="AA16" s="58"/>
      <c r="AB16" s="58"/>
      <c r="AC16" s="57"/>
      <c r="AD16" s="58"/>
      <c r="AE16" s="58"/>
      <c r="AF16" s="58"/>
      <c r="AG16" s="58"/>
      <c r="AH16" s="57" t="s">
        <v>54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63</v>
      </c>
      <c r="B17" s="51">
        <v>37</v>
      </c>
      <c r="C17" s="52">
        <f ca="1" t="shared" si="0"/>
        <v>9</v>
      </c>
      <c r="D17" s="53" t="s">
        <v>515</v>
      </c>
      <c r="E17" s="51" t="s">
        <v>45</v>
      </c>
      <c r="F17" s="51">
        <v>73</v>
      </c>
      <c r="G17" s="54" t="s">
        <v>409</v>
      </c>
      <c r="H17" s="55"/>
      <c r="I17" s="55"/>
      <c r="J17" s="55"/>
      <c r="K17" s="56"/>
      <c r="L17" s="58"/>
      <c r="M17" s="58"/>
      <c r="N17" s="58"/>
      <c r="O17" s="57" t="s">
        <v>57</v>
      </c>
      <c r="P17" s="58"/>
      <c r="Q17" s="58"/>
      <c r="R17" s="58"/>
      <c r="S17" s="58"/>
      <c r="T17" s="58"/>
      <c r="U17" s="57" t="s">
        <v>58</v>
      </c>
      <c r="V17" s="58"/>
      <c r="W17" s="58"/>
      <c r="X17" s="57" t="s">
        <v>47</v>
      </c>
      <c r="Y17" s="58"/>
      <c r="Z17" s="58"/>
      <c r="AA17" s="58"/>
      <c r="AB17" s="57" t="s">
        <v>59</v>
      </c>
      <c r="AC17" s="58"/>
      <c r="AD17" s="58"/>
      <c r="AE17" s="58"/>
      <c r="AF17" s="58"/>
      <c r="AG17" s="58"/>
      <c r="AH17" s="58"/>
      <c r="AI17" s="57" t="s">
        <v>47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53</v>
      </c>
      <c r="C18" s="52">
        <f ca="1" t="shared" si="0"/>
        <v>10</v>
      </c>
      <c r="D18" s="53" t="s">
        <v>516</v>
      </c>
      <c r="E18" s="67" t="s">
        <v>45</v>
      </c>
      <c r="F18" s="67">
        <v>74</v>
      </c>
      <c r="G18" s="54" t="s">
        <v>517</v>
      </c>
      <c r="H18" s="55"/>
      <c r="I18" s="55"/>
      <c r="J18" s="55"/>
      <c r="K18" s="56"/>
      <c r="L18" s="58"/>
      <c r="M18" s="57" t="s">
        <v>59</v>
      </c>
      <c r="N18" s="58"/>
      <c r="O18" s="58"/>
      <c r="P18" s="57" t="s">
        <v>54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54</v>
      </c>
      <c r="AA18" s="58"/>
      <c r="AB18" s="58"/>
      <c r="AC18" s="58"/>
      <c r="AD18" s="58"/>
      <c r="AE18" s="58"/>
      <c r="AF18" s="58"/>
      <c r="AG18" s="57" t="s">
        <v>54</v>
      </c>
      <c r="AH18" s="58"/>
      <c r="AI18" s="58"/>
      <c r="AJ18" s="57" t="s">
        <v>54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83" t="s">
        <v>87</v>
      </c>
      <c r="H20" s="83" t="s">
        <v>88</v>
      </c>
      <c r="I20" s="83" t="s">
        <v>89</v>
      </c>
      <c r="J20" s="83" t="s">
        <v>90</v>
      </c>
      <c r="K20" s="83" t="s">
        <v>91</v>
      </c>
      <c r="L20" s="83" t="s">
        <v>92</v>
      </c>
      <c r="M20" s="83" t="s">
        <v>93</v>
      </c>
      <c r="N20" s="83" t="s">
        <v>94</v>
      </c>
      <c r="O20" s="83" t="s">
        <v>95</v>
      </c>
      <c r="P20" s="83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83" t="s">
        <v>98</v>
      </c>
      <c r="H21" s="83" t="s">
        <v>99</v>
      </c>
      <c r="I21" s="83" t="s">
        <v>100</v>
      </c>
      <c r="J21" s="83" t="s">
        <v>101</v>
      </c>
      <c r="K21" s="83" t="s">
        <v>102</v>
      </c>
      <c r="L21" s="83" t="s">
        <v>103</v>
      </c>
      <c r="M21" s="83" t="s">
        <v>104</v>
      </c>
      <c r="N21" s="83" t="s">
        <v>105</v>
      </c>
      <c r="O21" s="83" t="s">
        <v>106</v>
      </c>
      <c r="P21" s="83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/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44</v>
      </c>
      <c r="C24" s="125">
        <v>1</v>
      </c>
      <c r="D24" s="53" t="str">
        <f ca="1">OFFSET(D24,-15,0)</f>
        <v>HALGAND Antoine</v>
      </c>
      <c r="E24" s="126" t="str">
        <f ca="1">OFFSET(E24,-15,0)</f>
        <v>M</v>
      </c>
      <c r="F24" s="51">
        <v>20</v>
      </c>
      <c r="G24" s="127">
        <v>10</v>
      </c>
      <c r="H24" s="127">
        <v>10</v>
      </c>
      <c r="I24" s="127">
        <v>0</v>
      </c>
      <c r="J24" s="127">
        <v>10</v>
      </c>
      <c r="K24" s="128">
        <v>10</v>
      </c>
      <c r="L24" s="129"/>
      <c r="M24" s="130">
        <f>SUM(G24:K24)</f>
        <v>40</v>
      </c>
      <c r="N24" s="131"/>
      <c r="O24" s="132"/>
      <c r="P24" s="133">
        <f aca="true" ca="1" t="shared" si="1" ref="P24:P33">SUM(OFFSET(P24,0,-10),OFFSET(P24,0,-3))</f>
        <v>60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53</v>
      </c>
      <c r="C25" s="125">
        <v>2</v>
      </c>
      <c r="D25" s="53" t="str">
        <f aca="true" ca="1" t="shared" si="4" ref="D25:E33">OFFSET(D25,-15,0)</f>
        <v>LEROUX Vincent</v>
      </c>
      <c r="E25" s="126" t="str">
        <f ca="1" t="shared" si="4"/>
        <v>M</v>
      </c>
      <c r="F25" s="51">
        <v>67</v>
      </c>
      <c r="G25" s="127">
        <v>0</v>
      </c>
      <c r="H25" s="127">
        <v>0</v>
      </c>
      <c r="I25" s="127">
        <v>10</v>
      </c>
      <c r="J25" s="127">
        <v>0</v>
      </c>
      <c r="K25" s="128">
        <v>10</v>
      </c>
      <c r="L25" s="129"/>
      <c r="M25" s="130">
        <f aca="true" t="shared" si="5" ref="M25:M33">SUM(G25:K25)</f>
        <v>20</v>
      </c>
      <c r="N25" s="131"/>
      <c r="O25" s="132"/>
      <c r="P25" s="133">
        <f ca="1" t="shared" si="1"/>
        <v>87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PDL</v>
      </c>
      <c r="B26" s="124">
        <f ca="1" t="shared" si="3"/>
        <v>72</v>
      </c>
      <c r="C26" s="125">
        <v>3</v>
      </c>
      <c r="D26" s="53" t="str">
        <f ca="1" t="shared" si="4"/>
        <v>DERRE Gabin</v>
      </c>
      <c r="E26" s="126" t="str">
        <f ca="1" t="shared" si="4"/>
        <v>M</v>
      </c>
      <c r="F26" s="51">
        <v>27</v>
      </c>
      <c r="G26" s="127">
        <v>0</v>
      </c>
      <c r="H26" s="127">
        <v>10</v>
      </c>
      <c r="I26" s="127">
        <v>7</v>
      </c>
      <c r="J26" s="127">
        <v>10</v>
      </c>
      <c r="K26" s="128">
        <v>0</v>
      </c>
      <c r="L26" s="129"/>
      <c r="M26" s="130">
        <f t="shared" si="5"/>
        <v>27</v>
      </c>
      <c r="N26" s="131"/>
      <c r="O26" s="132"/>
      <c r="P26" s="133">
        <f ca="1" t="shared" si="1"/>
        <v>54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49</v>
      </c>
      <c r="C27" s="125">
        <v>4</v>
      </c>
      <c r="D27" s="53" t="str">
        <f ca="1" t="shared" si="4"/>
        <v>EL Outmani Yacine</v>
      </c>
      <c r="E27" s="126" t="str">
        <f ca="1" t="shared" si="4"/>
        <v>M</v>
      </c>
      <c r="F27" s="51">
        <v>30</v>
      </c>
      <c r="G27" s="127">
        <v>10</v>
      </c>
      <c r="H27" s="127">
        <v>0</v>
      </c>
      <c r="I27" s="127">
        <v>0</v>
      </c>
      <c r="J27" s="127">
        <v>0</v>
      </c>
      <c r="K27" s="128">
        <v>10</v>
      </c>
      <c r="L27" s="129"/>
      <c r="M27" s="130">
        <f t="shared" si="5"/>
        <v>20</v>
      </c>
      <c r="N27" s="131"/>
      <c r="O27" s="132"/>
      <c r="P27" s="133">
        <f ca="1" t="shared" si="1"/>
        <v>50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49</v>
      </c>
      <c r="C28" s="125">
        <v>5</v>
      </c>
      <c r="D28" s="53" t="str">
        <f ca="1" t="shared" si="4"/>
        <v>JANIN Hadrien</v>
      </c>
      <c r="E28" s="126" t="str">
        <f ca="1" t="shared" si="4"/>
        <v>M</v>
      </c>
      <c r="F28" s="51">
        <v>7</v>
      </c>
      <c r="G28" s="127">
        <v>10</v>
      </c>
      <c r="H28" s="127">
        <v>0</v>
      </c>
      <c r="I28" s="127">
        <v>0</v>
      </c>
      <c r="J28" s="127" t="str">
        <f>IF(L28&lt;&gt;"","-","")</f>
        <v>-</v>
      </c>
      <c r="K28" s="128">
        <v>0</v>
      </c>
      <c r="L28" s="129" t="s">
        <v>333</v>
      </c>
      <c r="M28" s="130">
        <f t="shared" si="5"/>
        <v>10</v>
      </c>
      <c r="N28" s="131"/>
      <c r="O28" s="132"/>
      <c r="P28" s="133">
        <f ca="1" t="shared" si="1"/>
        <v>17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4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NOR</v>
      </c>
      <c r="B29" s="124">
        <f ca="1" t="shared" si="3"/>
        <v>61</v>
      </c>
      <c r="C29" s="125">
        <v>6</v>
      </c>
      <c r="D29" s="53" t="str">
        <f ca="1" t="shared" si="4"/>
        <v>LELANDAIS Willy</v>
      </c>
      <c r="E29" s="126" t="str">
        <f ca="1" t="shared" si="4"/>
        <v>M</v>
      </c>
      <c r="F29" s="51">
        <v>50</v>
      </c>
      <c r="G29" s="127">
        <v>0</v>
      </c>
      <c r="H29" s="127">
        <v>0</v>
      </c>
      <c r="I29" s="127">
        <v>0</v>
      </c>
      <c r="J29" s="127">
        <v>0</v>
      </c>
      <c r="K29" s="128">
        <v>0</v>
      </c>
      <c r="L29" s="129"/>
      <c r="M29" s="130">
        <f t="shared" si="5"/>
        <v>0</v>
      </c>
      <c r="N29" s="131"/>
      <c r="O29" s="132"/>
      <c r="P29" s="133">
        <f ca="1" t="shared" si="1"/>
        <v>50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44</v>
      </c>
      <c r="C30" s="125">
        <v>7</v>
      </c>
      <c r="D30" s="53" t="str">
        <f ca="1" t="shared" si="4"/>
        <v>MORANTIN Bastien</v>
      </c>
      <c r="E30" s="126" t="str">
        <f ca="1" t="shared" si="4"/>
        <v>M</v>
      </c>
      <c r="F30" s="51">
        <v>30</v>
      </c>
      <c r="G30" s="127">
        <v>0</v>
      </c>
      <c r="H30" s="127">
        <v>0</v>
      </c>
      <c r="I30" s="127">
        <v>0</v>
      </c>
      <c r="J30" s="127">
        <v>0</v>
      </c>
      <c r="K30" s="128">
        <v>0</v>
      </c>
      <c r="L30" s="129"/>
      <c r="M30" s="130">
        <f t="shared" si="5"/>
        <v>0</v>
      </c>
      <c r="N30" s="131"/>
      <c r="O30" s="132"/>
      <c r="P30" s="133">
        <f ca="1" t="shared" si="1"/>
        <v>30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49</v>
      </c>
      <c r="C31" s="125">
        <v>8</v>
      </c>
      <c r="D31" s="53" t="str">
        <f ca="1" t="shared" si="4"/>
        <v>REINBOLT Nicolas</v>
      </c>
      <c r="E31" s="126" t="str">
        <f ca="1" t="shared" si="4"/>
        <v>M</v>
      </c>
      <c r="F31" s="51">
        <v>60</v>
      </c>
      <c r="G31" s="127">
        <v>0</v>
      </c>
      <c r="H31" s="127">
        <v>0</v>
      </c>
      <c r="I31" s="127">
        <v>10</v>
      </c>
      <c r="J31" s="127">
        <v>10</v>
      </c>
      <c r="K31" s="128">
        <v>10</v>
      </c>
      <c r="L31" s="129"/>
      <c r="M31" s="130">
        <f t="shared" si="5"/>
        <v>30</v>
      </c>
      <c r="N31" s="131"/>
      <c r="O31" s="132"/>
      <c r="P31" s="133">
        <f ca="1" t="shared" si="1"/>
        <v>90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TBO</v>
      </c>
      <c r="B32" s="124">
        <f ca="1" t="shared" si="3"/>
        <v>37</v>
      </c>
      <c r="C32" s="125">
        <v>9</v>
      </c>
      <c r="D32" s="53" t="str">
        <f ca="1" t="shared" si="4"/>
        <v>TESSIER Romain</v>
      </c>
      <c r="E32" s="126" t="str">
        <f ca="1" t="shared" si="4"/>
        <v>M</v>
      </c>
      <c r="F32" s="51">
        <v>20</v>
      </c>
      <c r="G32" s="127">
        <v>0</v>
      </c>
      <c r="H32" s="127">
        <v>10</v>
      </c>
      <c r="I32" s="127">
        <v>0</v>
      </c>
      <c r="J32" s="127">
        <v>10</v>
      </c>
      <c r="K32" s="128">
        <v>0</v>
      </c>
      <c r="L32" s="129"/>
      <c r="M32" s="130">
        <f t="shared" si="5"/>
        <v>20</v>
      </c>
      <c r="N32" s="131"/>
      <c r="O32" s="132"/>
      <c r="P32" s="114">
        <f ca="1" t="shared" si="1"/>
        <v>40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53</v>
      </c>
      <c r="C33" s="145">
        <v>10</v>
      </c>
      <c r="D33" s="146" t="str">
        <f ca="1" t="shared" si="4"/>
        <v>GARNIER Jean-Guirma</v>
      </c>
      <c r="E33" s="147" t="str">
        <f ca="1" t="shared" si="4"/>
        <v>M</v>
      </c>
      <c r="F33" s="139">
        <v>0</v>
      </c>
      <c r="G33" s="148">
        <v>10</v>
      </c>
      <c r="H33" s="148">
        <v>10</v>
      </c>
      <c r="I33" s="148">
        <v>10</v>
      </c>
      <c r="J33" s="148">
        <v>10</v>
      </c>
      <c r="K33" s="149">
        <v>10</v>
      </c>
      <c r="L33" s="150"/>
      <c r="M33" s="151">
        <f t="shared" si="5"/>
        <v>50</v>
      </c>
      <c r="N33" s="152"/>
      <c r="O33" s="132"/>
      <c r="P33" s="114">
        <f ca="1" t="shared" si="1"/>
        <v>50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17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>
        <v>14</v>
      </c>
      <c r="Z35" s="162">
        <v>15</v>
      </c>
      <c r="AA35" s="162">
        <v>16</v>
      </c>
      <c r="AB35" s="162">
        <v>17</v>
      </c>
      <c r="AC35" s="162"/>
      <c r="AD35" s="162"/>
      <c r="AE35" s="162"/>
      <c r="AF35" s="162"/>
      <c r="AG35" s="162"/>
      <c r="AH35" s="162"/>
      <c r="AI35" s="162"/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3</v>
      </c>
      <c r="Z36" s="162">
        <v>4</v>
      </c>
      <c r="AA36" s="162">
        <v>4</v>
      </c>
      <c r="AB36" s="162">
        <v>4</v>
      </c>
      <c r="AC36" s="162"/>
      <c r="AD36" s="162"/>
      <c r="AE36" s="162"/>
      <c r="AF36" s="162"/>
      <c r="AG36" s="162"/>
      <c r="AH36" s="162"/>
      <c r="AI36" s="162"/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>
        <v>3</v>
      </c>
      <c r="W37" s="162">
        <v>3</v>
      </c>
      <c r="X37" s="162">
        <v>3</v>
      </c>
      <c r="Y37" s="162">
        <v>3</v>
      </c>
      <c r="Z37" s="162">
        <v>3</v>
      </c>
      <c r="AA37" s="162">
        <v>3</v>
      </c>
      <c r="AB37" s="162">
        <v>4</v>
      </c>
      <c r="AC37" s="162"/>
      <c r="AD37" s="162"/>
      <c r="AE37" s="162"/>
      <c r="AF37" s="162"/>
      <c r="AG37" s="162"/>
      <c r="AH37" s="162"/>
      <c r="AI37" s="162"/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10</v>
      </c>
      <c r="M39" s="171">
        <v>0</v>
      </c>
      <c r="N39" s="171">
        <v>0</v>
      </c>
      <c r="O39" s="171">
        <v>10</v>
      </c>
      <c r="P39" s="171">
        <v>0</v>
      </c>
      <c r="Q39" s="171">
        <v>10</v>
      </c>
      <c r="R39" s="171">
        <v>0</v>
      </c>
      <c r="S39" s="171">
        <v>0</v>
      </c>
      <c r="T39" s="171">
        <v>10</v>
      </c>
      <c r="U39" s="171">
        <v>0</v>
      </c>
      <c r="V39" s="171">
        <v>0</v>
      </c>
      <c r="W39" s="171">
        <v>10</v>
      </c>
      <c r="X39" s="171">
        <v>10</v>
      </c>
      <c r="Y39" s="171">
        <v>7</v>
      </c>
      <c r="Z39" s="171">
        <v>0</v>
      </c>
      <c r="AA39" s="171">
        <v>7</v>
      </c>
      <c r="AB39" s="171">
        <v>0</v>
      </c>
      <c r="AC39" s="171"/>
      <c r="AD39" s="171"/>
      <c r="AE39" s="171"/>
      <c r="AF39" s="172"/>
      <c r="AG39" s="172"/>
      <c r="AH39" s="172"/>
      <c r="AI39" s="172"/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10</v>
      </c>
      <c r="N40" s="171">
        <v>10</v>
      </c>
      <c r="O40" s="171">
        <v>0</v>
      </c>
      <c r="P40" s="171">
        <v>10</v>
      </c>
      <c r="Q40" s="171">
        <v>0</v>
      </c>
      <c r="R40" s="171">
        <v>0</v>
      </c>
      <c r="S40" s="171">
        <v>0</v>
      </c>
      <c r="T40" s="171">
        <v>0</v>
      </c>
      <c r="U40" s="171">
        <v>10</v>
      </c>
      <c r="V40" s="171">
        <v>0</v>
      </c>
      <c r="W40" s="171">
        <v>0</v>
      </c>
      <c r="X40" s="171">
        <v>0</v>
      </c>
      <c r="Y40" s="171">
        <v>0</v>
      </c>
      <c r="Z40" s="171">
        <v>10</v>
      </c>
      <c r="AA40" s="171">
        <v>0</v>
      </c>
      <c r="AB40" s="171">
        <v>10</v>
      </c>
      <c r="AC40" s="171"/>
      <c r="AD40" s="171"/>
      <c r="AE40" s="171"/>
      <c r="AF40" s="171"/>
      <c r="AG40" s="171"/>
      <c r="AH40" s="171"/>
      <c r="AI40" s="171"/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="87" zoomScaleNormal="87" zoomScalePageLayoutView="0" workbookViewId="0" topLeftCell="C8">
      <pane ySplit="1" topLeftCell="A19" activePane="bottomLeft" state="frozen"/>
      <selection pane="topLeft" activeCell="G18" sqref="G18:K18"/>
      <selection pane="bottomLeft" activeCell="AL27" sqref="AL27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4.14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9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518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129</v>
      </c>
      <c r="U2" s="15"/>
      <c r="V2" s="15"/>
      <c r="W2" s="5"/>
      <c r="X2" s="16" t="str">
        <f>IF(T2="","",T2)</f>
        <v>2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48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26</v>
      </c>
      <c r="M8" s="43" t="s">
        <v>103</v>
      </c>
      <c r="N8" s="43" t="s">
        <v>94</v>
      </c>
      <c r="O8" s="43" t="s">
        <v>101</v>
      </c>
      <c r="P8" s="43" t="s">
        <v>34</v>
      </c>
      <c r="Q8" s="43" t="s">
        <v>27</v>
      </c>
      <c r="R8" s="43" t="s">
        <v>33</v>
      </c>
      <c r="S8" s="43" t="s">
        <v>37</v>
      </c>
      <c r="T8" s="43" t="s">
        <v>35</v>
      </c>
      <c r="U8" s="43" t="s">
        <v>36</v>
      </c>
      <c r="V8" s="43" t="s">
        <v>19</v>
      </c>
      <c r="W8" s="43" t="s">
        <v>25</v>
      </c>
      <c r="X8" s="43" t="s">
        <v>22</v>
      </c>
      <c r="Y8" s="43" t="s">
        <v>40</v>
      </c>
      <c r="Z8" s="43" t="s">
        <v>24</v>
      </c>
      <c r="AA8" s="43" t="s">
        <v>39</v>
      </c>
      <c r="AB8" s="43" t="s">
        <v>32</v>
      </c>
      <c r="AC8" s="43" t="s">
        <v>28</v>
      </c>
      <c r="AD8" s="43" t="s">
        <v>30</v>
      </c>
      <c r="AE8" s="43" t="s">
        <v>23</v>
      </c>
      <c r="AF8" s="43" t="s">
        <v>20</v>
      </c>
      <c r="AG8" s="43" t="s">
        <v>105</v>
      </c>
      <c r="AH8" s="47"/>
      <c r="AI8" s="47"/>
      <c r="AJ8" s="47"/>
      <c r="AK8" s="47"/>
      <c r="AL8" s="47"/>
      <c r="AM8" s="47"/>
      <c r="AN8" s="47"/>
      <c r="AP8" s="48" t="s">
        <v>519</v>
      </c>
      <c r="AT8" s="50"/>
    </row>
    <row r="9" spans="1:46" s="61" customFormat="1" ht="18.75" customHeight="1">
      <c r="A9" s="51" t="s">
        <v>149</v>
      </c>
      <c r="B9" s="51">
        <v>79</v>
      </c>
      <c r="C9" s="52">
        <f ca="1">OFFSET(C9,15,0)</f>
        <v>1</v>
      </c>
      <c r="D9" s="270" t="s">
        <v>520</v>
      </c>
      <c r="E9" s="51" t="s">
        <v>45</v>
      </c>
      <c r="F9" s="51">
        <v>96</v>
      </c>
      <c r="G9" s="54" t="s">
        <v>344</v>
      </c>
      <c r="H9" s="55"/>
      <c r="I9" s="55"/>
      <c r="J9" s="55"/>
      <c r="K9" s="56"/>
      <c r="L9" s="271"/>
      <c r="M9" s="271"/>
      <c r="N9" s="271"/>
      <c r="O9" s="271"/>
      <c r="P9" s="271"/>
      <c r="Q9" s="272" t="s">
        <v>54</v>
      </c>
      <c r="R9" s="271"/>
      <c r="S9" s="271"/>
      <c r="T9" s="271"/>
      <c r="U9" s="272" t="s">
        <v>58</v>
      </c>
      <c r="V9" s="271"/>
      <c r="W9" s="271"/>
      <c r="X9" s="272" t="s">
        <v>54</v>
      </c>
      <c r="Y9" s="271"/>
      <c r="Z9" s="271"/>
      <c r="AA9" s="271"/>
      <c r="AB9" s="272" t="s">
        <v>47</v>
      </c>
      <c r="AC9" s="271"/>
      <c r="AD9" s="271"/>
      <c r="AE9" s="271"/>
      <c r="AF9" s="271"/>
      <c r="AG9" s="271"/>
      <c r="AH9" s="60"/>
      <c r="AI9" s="60"/>
      <c r="AJ9" s="60"/>
      <c r="AK9" s="59"/>
      <c r="AL9" s="60"/>
      <c r="AM9" s="59"/>
      <c r="AN9" s="60"/>
      <c r="AP9" s="62" t="s">
        <v>521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72</v>
      </c>
      <c r="C10" s="52">
        <f ca="1">OFFSET(C10,15,0)</f>
        <v>2</v>
      </c>
      <c r="D10" s="65" t="s">
        <v>522</v>
      </c>
      <c r="E10" s="51" t="s">
        <v>45</v>
      </c>
      <c r="F10" s="51">
        <v>75</v>
      </c>
      <c r="G10" s="54" t="s">
        <v>337</v>
      </c>
      <c r="H10" s="55"/>
      <c r="I10" s="55"/>
      <c r="J10" s="55"/>
      <c r="K10" s="56"/>
      <c r="L10" s="58"/>
      <c r="M10" s="58"/>
      <c r="N10" s="58"/>
      <c r="O10" s="58"/>
      <c r="P10" s="57" t="s">
        <v>54</v>
      </c>
      <c r="Q10" s="58"/>
      <c r="R10" s="58"/>
      <c r="S10" s="57" t="s">
        <v>66</v>
      </c>
      <c r="T10" s="58"/>
      <c r="U10" s="58"/>
      <c r="V10" s="57" t="s">
        <v>47</v>
      </c>
      <c r="W10" s="58"/>
      <c r="X10" s="58"/>
      <c r="Y10" s="58"/>
      <c r="Z10" s="57" t="s">
        <v>47</v>
      </c>
      <c r="AA10" s="58"/>
      <c r="AB10" s="58"/>
      <c r="AC10" s="57" t="s">
        <v>47</v>
      </c>
      <c r="AD10" s="58"/>
      <c r="AE10" s="58"/>
      <c r="AF10" s="58"/>
      <c r="AG10" s="58"/>
      <c r="AH10" s="60"/>
      <c r="AI10" s="60"/>
      <c r="AJ10" s="60"/>
      <c r="AK10" s="59"/>
      <c r="AL10" s="60"/>
      <c r="AM10" s="59"/>
      <c r="AN10" s="60"/>
      <c r="AP10" s="62" t="s">
        <v>523</v>
      </c>
      <c r="AT10" s="64"/>
    </row>
    <row r="11" spans="1:46" s="61" customFormat="1" ht="21" customHeight="1">
      <c r="A11" s="51" t="s">
        <v>51</v>
      </c>
      <c r="B11" s="51">
        <v>56</v>
      </c>
      <c r="C11" s="52">
        <f aca="true" ca="1" t="shared" si="0" ref="C11:C17">OFFSET(C11,15,0)</f>
        <v>3</v>
      </c>
      <c r="D11" s="65" t="s">
        <v>524</v>
      </c>
      <c r="E11" s="51" t="s">
        <v>45</v>
      </c>
      <c r="F11" s="51">
        <v>77</v>
      </c>
      <c r="G11" s="54" t="s">
        <v>525</v>
      </c>
      <c r="H11" s="55"/>
      <c r="I11" s="55"/>
      <c r="J11" s="55"/>
      <c r="K11" s="56"/>
      <c r="L11" s="58"/>
      <c r="M11" s="58"/>
      <c r="N11" s="58"/>
      <c r="O11" s="57" t="s">
        <v>47</v>
      </c>
      <c r="P11" s="58"/>
      <c r="Q11" s="58"/>
      <c r="R11" s="58"/>
      <c r="S11" s="58"/>
      <c r="T11" s="57" t="s">
        <v>47</v>
      </c>
      <c r="U11" s="58"/>
      <c r="V11" s="58"/>
      <c r="W11" s="57" t="s">
        <v>47</v>
      </c>
      <c r="X11" s="58"/>
      <c r="Y11" s="58"/>
      <c r="Z11" s="58"/>
      <c r="AA11" s="57" t="s">
        <v>54</v>
      </c>
      <c r="AB11" s="58"/>
      <c r="AC11" s="58"/>
      <c r="AD11" s="57" t="s">
        <v>526</v>
      </c>
      <c r="AE11" s="58"/>
      <c r="AF11" s="58"/>
      <c r="AG11" s="58"/>
      <c r="AH11" s="60"/>
      <c r="AI11" s="60"/>
      <c r="AJ11" s="60"/>
      <c r="AK11" s="59"/>
      <c r="AL11" s="60"/>
      <c r="AM11" s="59"/>
      <c r="AN11" s="60"/>
      <c r="AP11" s="62" t="s">
        <v>527</v>
      </c>
      <c r="AT11" s="64"/>
    </row>
    <row r="12" spans="1:46" s="61" customFormat="1" ht="21" customHeight="1">
      <c r="A12" s="51" t="s">
        <v>43</v>
      </c>
      <c r="B12" s="51">
        <v>53</v>
      </c>
      <c r="C12" s="52">
        <f ca="1" t="shared" si="0"/>
        <v>4</v>
      </c>
      <c r="D12" s="65" t="s">
        <v>528</v>
      </c>
      <c r="E12" s="51" t="s">
        <v>45</v>
      </c>
      <c r="F12" s="51">
        <v>78</v>
      </c>
      <c r="G12" s="54" t="s">
        <v>529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7" t="s">
        <v>47</v>
      </c>
      <c r="R12" s="58"/>
      <c r="S12" s="58"/>
      <c r="T12" s="58"/>
      <c r="U12" s="58"/>
      <c r="V12" s="57" t="s">
        <v>245</v>
      </c>
      <c r="W12" s="58"/>
      <c r="X12" s="58"/>
      <c r="Y12" s="57" t="s">
        <v>66</v>
      </c>
      <c r="Z12" s="58"/>
      <c r="AA12" s="58"/>
      <c r="AB12" s="58"/>
      <c r="AC12" s="58"/>
      <c r="AD12" s="58"/>
      <c r="AE12" s="57" t="s">
        <v>47</v>
      </c>
      <c r="AF12" s="58"/>
      <c r="AG12" s="58"/>
      <c r="AH12" s="60"/>
      <c r="AI12" s="60"/>
      <c r="AJ12" s="60"/>
      <c r="AK12" s="59"/>
      <c r="AL12" s="60"/>
      <c r="AM12" s="59"/>
      <c r="AN12" s="60"/>
      <c r="AP12" s="62" t="s">
        <v>530</v>
      </c>
      <c r="AT12" s="64"/>
    </row>
    <row r="13" spans="1:46" s="61" customFormat="1" ht="21" customHeight="1">
      <c r="A13" s="51" t="s">
        <v>43</v>
      </c>
      <c r="B13" s="51">
        <v>85</v>
      </c>
      <c r="C13" s="52">
        <f ca="1" t="shared" si="0"/>
        <v>5</v>
      </c>
      <c r="D13" s="65" t="s">
        <v>531</v>
      </c>
      <c r="E13" s="51" t="s">
        <v>45</v>
      </c>
      <c r="F13" s="51">
        <v>78</v>
      </c>
      <c r="G13" s="54" t="s">
        <v>312</v>
      </c>
      <c r="H13" s="55"/>
      <c r="I13" s="55"/>
      <c r="J13" s="55"/>
      <c r="K13" s="56"/>
      <c r="L13" s="58"/>
      <c r="M13" s="57" t="s">
        <v>199</v>
      </c>
      <c r="N13" s="58"/>
      <c r="O13" s="58"/>
      <c r="P13" s="58"/>
      <c r="Q13" s="58"/>
      <c r="R13" s="58"/>
      <c r="S13" s="57" t="s">
        <v>47</v>
      </c>
      <c r="T13" s="58"/>
      <c r="U13" s="58"/>
      <c r="V13" s="58"/>
      <c r="W13" s="57" t="s">
        <v>54</v>
      </c>
      <c r="X13" s="58"/>
      <c r="Y13" s="58"/>
      <c r="Z13" s="58"/>
      <c r="AA13" s="58"/>
      <c r="AB13" s="57" t="s">
        <v>47</v>
      </c>
      <c r="AC13" s="58"/>
      <c r="AD13" s="58"/>
      <c r="AE13" s="58"/>
      <c r="AF13" s="57" t="s">
        <v>54</v>
      </c>
      <c r="AG13" s="58"/>
      <c r="AH13" s="60"/>
      <c r="AI13" s="60"/>
      <c r="AJ13" s="60"/>
      <c r="AK13" s="60"/>
      <c r="AL13" s="60"/>
      <c r="AM13" s="60"/>
      <c r="AN13" s="60"/>
      <c r="AP13" s="62" t="s">
        <v>532</v>
      </c>
      <c r="AT13" s="64"/>
    </row>
    <row r="14" spans="1:46" s="61" customFormat="1" ht="21" customHeight="1">
      <c r="A14" s="51" t="s">
        <v>43</v>
      </c>
      <c r="B14" s="51">
        <v>49</v>
      </c>
      <c r="C14" s="52">
        <f ca="1" t="shared" si="0"/>
        <v>6</v>
      </c>
      <c r="D14" s="65" t="s">
        <v>533</v>
      </c>
      <c r="E14" s="51" t="s">
        <v>45</v>
      </c>
      <c r="F14" s="51">
        <v>80</v>
      </c>
      <c r="G14" s="54" t="s">
        <v>534</v>
      </c>
      <c r="H14" s="55"/>
      <c r="I14" s="55"/>
      <c r="J14" s="55"/>
      <c r="K14" s="56"/>
      <c r="L14" s="57" t="s">
        <v>54</v>
      </c>
      <c r="M14" s="58"/>
      <c r="N14" s="58"/>
      <c r="O14" s="58"/>
      <c r="P14" s="58"/>
      <c r="Q14" s="58"/>
      <c r="R14" s="58"/>
      <c r="S14" s="58"/>
      <c r="T14" s="57" t="s">
        <v>54</v>
      </c>
      <c r="U14" s="58"/>
      <c r="V14" s="58"/>
      <c r="W14" s="58"/>
      <c r="X14" s="57" t="s">
        <v>47</v>
      </c>
      <c r="Y14" s="58"/>
      <c r="Z14" s="58"/>
      <c r="AA14" s="58"/>
      <c r="AB14" s="58"/>
      <c r="AC14" s="57" t="s">
        <v>192</v>
      </c>
      <c r="AD14" s="58"/>
      <c r="AE14" s="58"/>
      <c r="AF14" s="58"/>
      <c r="AG14" s="57" t="s">
        <v>47</v>
      </c>
      <c r="AH14" s="60"/>
      <c r="AI14" s="60"/>
      <c r="AJ14" s="60"/>
      <c r="AK14" s="60"/>
      <c r="AL14" s="60"/>
      <c r="AM14" s="60"/>
      <c r="AN14" s="60"/>
      <c r="AP14" s="62" t="s">
        <v>535</v>
      </c>
      <c r="AT14" s="64"/>
    </row>
    <row r="15" spans="1:46" s="61" customFormat="1" ht="21" customHeight="1">
      <c r="A15" s="51" t="s">
        <v>149</v>
      </c>
      <c r="B15" s="51">
        <v>79</v>
      </c>
      <c r="C15" s="52">
        <f ca="1" t="shared" si="0"/>
        <v>7</v>
      </c>
      <c r="D15" s="65" t="s">
        <v>536</v>
      </c>
      <c r="E15" s="51" t="s">
        <v>45</v>
      </c>
      <c r="F15" s="51">
        <v>81</v>
      </c>
      <c r="G15" s="54" t="s">
        <v>254</v>
      </c>
      <c r="H15" s="55"/>
      <c r="I15" s="55"/>
      <c r="J15" s="55"/>
      <c r="K15" s="56"/>
      <c r="L15" s="58"/>
      <c r="M15" s="58"/>
      <c r="N15" s="57" t="s">
        <v>59</v>
      </c>
      <c r="O15" s="58"/>
      <c r="P15" s="58"/>
      <c r="Q15" s="58"/>
      <c r="R15" s="57" t="s">
        <v>192</v>
      </c>
      <c r="S15" s="58"/>
      <c r="T15" s="58"/>
      <c r="U15" s="57" t="s">
        <v>47</v>
      </c>
      <c r="V15" s="58"/>
      <c r="W15" s="58"/>
      <c r="X15" s="58"/>
      <c r="Y15" s="58"/>
      <c r="Z15" s="57" t="s">
        <v>59</v>
      </c>
      <c r="AA15" s="58"/>
      <c r="AB15" s="58"/>
      <c r="AC15" s="58"/>
      <c r="AD15" s="57" t="s">
        <v>47</v>
      </c>
      <c r="AE15" s="58"/>
      <c r="AF15" s="58"/>
      <c r="AG15" s="58"/>
      <c r="AH15" s="60"/>
      <c r="AI15" s="60"/>
      <c r="AJ15" s="60"/>
      <c r="AK15" s="60"/>
      <c r="AL15" s="60"/>
      <c r="AM15" s="60"/>
      <c r="AN15" s="60"/>
      <c r="AP15" s="62" t="s">
        <v>537</v>
      </c>
      <c r="AT15" s="64"/>
    </row>
    <row r="16" spans="1:46" s="61" customFormat="1" ht="21" customHeight="1">
      <c r="A16" s="51" t="s">
        <v>43</v>
      </c>
      <c r="B16" s="51">
        <v>49</v>
      </c>
      <c r="C16" s="52">
        <f ca="1" t="shared" si="0"/>
        <v>8</v>
      </c>
      <c r="D16" s="65" t="s">
        <v>538</v>
      </c>
      <c r="E16" s="51" t="s">
        <v>45</v>
      </c>
      <c r="F16" s="51">
        <v>83</v>
      </c>
      <c r="G16" s="54" t="s">
        <v>539</v>
      </c>
      <c r="H16" s="55"/>
      <c r="I16" s="55"/>
      <c r="J16" s="55"/>
      <c r="K16" s="56"/>
      <c r="L16" s="58"/>
      <c r="M16" s="57" t="s">
        <v>47</v>
      </c>
      <c r="N16" s="58"/>
      <c r="O16" s="58"/>
      <c r="P16" s="57" t="s">
        <v>197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7" t="s">
        <v>66</v>
      </c>
      <c r="AB16" s="58"/>
      <c r="AC16" s="58"/>
      <c r="AD16" s="58"/>
      <c r="AE16" s="57" t="s">
        <v>54</v>
      </c>
      <c r="AF16" s="58"/>
      <c r="AG16" s="57" t="s">
        <v>47</v>
      </c>
      <c r="AH16" s="60"/>
      <c r="AI16" s="60"/>
      <c r="AJ16" s="60"/>
      <c r="AK16" s="60"/>
      <c r="AL16" s="60"/>
      <c r="AM16" s="60"/>
      <c r="AN16" s="60"/>
      <c r="AP16" s="62" t="s">
        <v>540</v>
      </c>
      <c r="AT16" s="64"/>
    </row>
    <row r="17" spans="1:50" s="61" customFormat="1" ht="21" customHeight="1">
      <c r="A17" s="51" t="s">
        <v>43</v>
      </c>
      <c r="B17" s="51">
        <v>85</v>
      </c>
      <c r="C17" s="52">
        <f ca="1" t="shared" si="0"/>
        <v>9</v>
      </c>
      <c r="D17" s="65" t="s">
        <v>541</v>
      </c>
      <c r="E17" s="51" t="s">
        <v>45</v>
      </c>
      <c r="F17" s="51">
        <v>85</v>
      </c>
      <c r="G17" s="54" t="s">
        <v>157</v>
      </c>
      <c r="H17" s="55"/>
      <c r="I17" s="55"/>
      <c r="J17" s="55"/>
      <c r="K17" s="56"/>
      <c r="L17" s="57" t="s">
        <v>66</v>
      </c>
      <c r="M17" s="58"/>
      <c r="N17" s="58"/>
      <c r="O17" s="57" t="s">
        <v>59</v>
      </c>
      <c r="P17" s="58"/>
      <c r="Q17" s="58"/>
      <c r="R17" s="57" t="s">
        <v>82</v>
      </c>
      <c r="S17" s="58"/>
      <c r="T17" s="58"/>
      <c r="U17" s="58"/>
      <c r="V17" s="58"/>
      <c r="W17" s="58"/>
      <c r="X17" s="58"/>
      <c r="Y17" s="57" t="s">
        <v>66</v>
      </c>
      <c r="Z17" s="58"/>
      <c r="AA17" s="58"/>
      <c r="AB17" s="58"/>
      <c r="AC17" s="58"/>
      <c r="AD17" s="58"/>
      <c r="AE17" s="58"/>
      <c r="AF17" s="57" t="s">
        <v>66</v>
      </c>
      <c r="AG17" s="58"/>
      <c r="AH17" s="69"/>
      <c r="AI17" s="71"/>
      <c r="AJ17" s="69"/>
      <c r="AK17" s="69"/>
      <c r="AL17" s="60"/>
      <c r="AM17" s="60"/>
      <c r="AN17" s="60"/>
      <c r="AO17" s="60"/>
      <c r="AP17" s="62" t="s">
        <v>542</v>
      </c>
      <c r="AT17" s="60"/>
      <c r="AU17" s="70"/>
      <c r="AV17" s="70"/>
      <c r="AW17" s="70"/>
      <c r="AX17" s="70"/>
    </row>
    <row r="18" spans="1:50" s="61" customFormat="1" ht="21" customHeight="1" hidden="1">
      <c r="A18" s="81"/>
      <c r="B18" s="81"/>
      <c r="C18" s="75"/>
      <c r="D18" s="77"/>
      <c r="E18" s="77"/>
      <c r="F18" s="77"/>
      <c r="G18" s="77"/>
      <c r="H18" s="77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/>
      <c r="X18" s="69"/>
      <c r="Y18" s="69"/>
      <c r="Z18" s="71"/>
      <c r="AA18" s="69"/>
      <c r="AB18" s="69"/>
      <c r="AC18" s="69"/>
      <c r="AD18" s="69"/>
      <c r="AE18" s="69"/>
      <c r="AF18" s="69"/>
      <c r="AG18" s="71"/>
      <c r="AH18" s="69"/>
      <c r="AI18" s="69"/>
      <c r="AJ18" s="71"/>
      <c r="AK18" s="71"/>
      <c r="AL18" s="60"/>
      <c r="AM18" s="60"/>
      <c r="AN18" s="60"/>
      <c r="AO18" s="60"/>
      <c r="AP18" s="60"/>
      <c r="AT18" s="60"/>
      <c r="AU18" s="70"/>
      <c r="AV18" s="73"/>
      <c r="AW18" s="73"/>
      <c r="AX18" s="73"/>
    </row>
    <row r="19" spans="1:48" s="61" customFormat="1" ht="21" customHeight="1" thickBot="1">
      <c r="A19" s="81"/>
      <c r="B19" s="81"/>
      <c r="C19" s="75"/>
      <c r="D19" s="77"/>
      <c r="E19" s="81"/>
      <c r="F19" s="81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K19" s="87"/>
      <c r="AL19" s="87"/>
      <c r="AM19" s="70"/>
      <c r="AN19" s="70"/>
      <c r="AQ19" s="60"/>
      <c r="AR19" s="60"/>
      <c r="AS19" s="60"/>
      <c r="AU19" s="73"/>
      <c r="AV19" s="73"/>
    </row>
    <row r="20" spans="1:47" s="61" customFormat="1" ht="21" customHeight="1" thickBot="1">
      <c r="A20" s="81"/>
      <c r="D20" s="189" t="s">
        <v>86</v>
      </c>
      <c r="E20" s="190"/>
      <c r="F20" s="191"/>
      <c r="G20" s="45" t="s">
        <v>87</v>
      </c>
      <c r="H20" s="44" t="s">
        <v>17</v>
      </c>
      <c r="I20" s="45" t="s">
        <v>88</v>
      </c>
      <c r="J20" s="45" t="s">
        <v>89</v>
      </c>
      <c r="K20" s="44" t="s">
        <v>91</v>
      </c>
      <c r="L20" s="44" t="s">
        <v>98</v>
      </c>
      <c r="M20" s="44" t="s">
        <v>100</v>
      </c>
      <c r="N20" s="44" t="s">
        <v>92</v>
      </c>
      <c r="O20" s="44" t="s">
        <v>93</v>
      </c>
      <c r="P20" s="44" t="s">
        <v>95</v>
      </c>
      <c r="Q20" s="44" t="s">
        <v>96</v>
      </c>
      <c r="R20" s="44" t="s">
        <v>104</v>
      </c>
      <c r="S20" s="44" t="s">
        <v>106</v>
      </c>
      <c r="T20" s="44" t="s">
        <v>29</v>
      </c>
      <c r="W20" s="140"/>
      <c r="X20" s="140"/>
      <c r="Y20" s="140"/>
      <c r="Z20" s="84" t="s">
        <v>97</v>
      </c>
      <c r="AA20" s="85"/>
      <c r="AB20" s="85"/>
      <c r="AC20" s="85"/>
      <c r="AD20" s="85"/>
      <c r="AE20" s="86"/>
      <c r="AN20" s="76"/>
      <c r="AT20" s="92"/>
      <c r="AU20" s="70"/>
    </row>
    <row r="21" spans="1:47" s="61" customFormat="1" ht="21" customHeight="1" thickBot="1">
      <c r="A21" s="81"/>
      <c r="B21" s="81"/>
      <c r="S21" s="140"/>
      <c r="T21" s="140"/>
      <c r="U21" s="140"/>
      <c r="V21" s="140"/>
      <c r="W21" s="140"/>
      <c r="X21" s="140"/>
      <c r="Y21" s="140"/>
      <c r="Z21" s="88"/>
      <c r="AA21" s="89"/>
      <c r="AB21" s="89"/>
      <c r="AC21" s="89"/>
      <c r="AD21" s="89"/>
      <c r="AE21" s="90"/>
      <c r="AN21" s="76"/>
      <c r="AP21" s="91" t="s">
        <v>543</v>
      </c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94"/>
      <c r="T23" s="107"/>
      <c r="U23" s="107"/>
      <c r="V23" s="107"/>
      <c r="W23" s="107"/>
      <c r="X23" s="195"/>
      <c r="Z23" s="273"/>
      <c r="AA23" s="274"/>
      <c r="AB23" s="274"/>
      <c r="AC23" s="274"/>
      <c r="AD23" s="274"/>
      <c r="AE23" s="275"/>
      <c r="AN23" s="76"/>
      <c r="AO23" s="122"/>
    </row>
    <row r="24" spans="1:43" s="61" customFormat="1" ht="24" customHeight="1" thickBot="1">
      <c r="A24" s="123" t="str">
        <f ca="1">OFFSET(A24,-15,0)</f>
        <v>PC</v>
      </c>
      <c r="B24" s="124">
        <f ca="1">OFFSET(B24,-15,0)</f>
        <v>79</v>
      </c>
      <c r="C24" s="125">
        <v>1</v>
      </c>
      <c r="D24" s="270" t="str">
        <f ca="1">OFFSET(D24,-15,0)</f>
        <v>HERBERT Adrien</v>
      </c>
      <c r="E24" s="51" t="str">
        <f ca="1">OFFSET(E24,-15,0)</f>
        <v>M</v>
      </c>
      <c r="F24" s="139">
        <v>57</v>
      </c>
      <c r="G24" s="127">
        <v>10</v>
      </c>
      <c r="H24" s="127">
        <v>10</v>
      </c>
      <c r="I24" s="127">
        <v>10</v>
      </c>
      <c r="J24" s="127">
        <v>0</v>
      </c>
      <c r="K24" s="128">
        <f>IF(L24&lt;&gt;"","-","")</f>
      </c>
      <c r="L24" s="129"/>
      <c r="M24" s="130">
        <f>SUM(G24:K24)</f>
        <v>30</v>
      </c>
      <c r="N24" s="131"/>
      <c r="O24" s="132"/>
      <c r="P24" s="133">
        <f aca="true" ca="1" t="shared" si="1" ref="P24:P32">SUM(OFFSET(P24,0,-10),OFFSET(P24,0,-3))</f>
        <v>87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2">COUNT(G24:K24)</f>
        <v>4</v>
      </c>
    </row>
    <row r="25" spans="1:43" s="61" customFormat="1" ht="21" customHeight="1">
      <c r="A25" s="123" t="str">
        <f aca="true" ca="1" t="shared" si="3" ref="A25:B32">OFFSET(A25,-15,0)</f>
        <v>PDL</v>
      </c>
      <c r="B25" s="124">
        <f ca="1" t="shared" si="3"/>
        <v>72</v>
      </c>
      <c r="C25" s="125">
        <v>2</v>
      </c>
      <c r="D25" s="65" t="str">
        <f aca="true" ca="1" t="shared" si="4" ref="D25:E32">OFFSET(D25,-15,0)</f>
        <v>BOURLIER Romain</v>
      </c>
      <c r="E25" s="51" t="str">
        <f ca="1" t="shared" si="4"/>
        <v>M</v>
      </c>
      <c r="F25" s="51">
        <v>47</v>
      </c>
      <c r="G25" s="127">
        <v>10</v>
      </c>
      <c r="H25" s="127">
        <v>0</v>
      </c>
      <c r="I25" s="127">
        <v>0</v>
      </c>
      <c r="J25" s="127">
        <v>0</v>
      </c>
      <c r="K25" s="128">
        <v>0</v>
      </c>
      <c r="L25" s="129" t="s">
        <v>154</v>
      </c>
      <c r="M25" s="130">
        <f aca="true" t="shared" si="5" ref="M25:M32">SUM(G25:K25)</f>
        <v>10</v>
      </c>
      <c r="N25" s="131"/>
      <c r="O25" s="132"/>
      <c r="P25" s="133">
        <f ca="1" t="shared" si="1"/>
        <v>57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BRE</v>
      </c>
      <c r="B26" s="124">
        <f ca="1" t="shared" si="3"/>
        <v>56</v>
      </c>
      <c r="C26" s="125">
        <v>3</v>
      </c>
      <c r="D26" s="65" t="str">
        <f ca="1" t="shared" si="4"/>
        <v>BLANCHET Corentin</v>
      </c>
      <c r="E26" s="51" t="str">
        <f ca="1" t="shared" si="4"/>
        <v>M</v>
      </c>
      <c r="F26" s="51">
        <v>84</v>
      </c>
      <c r="G26" s="127">
        <v>0</v>
      </c>
      <c r="H26" s="127">
        <v>0</v>
      </c>
      <c r="I26" s="127">
        <v>0</v>
      </c>
      <c r="J26" s="127">
        <v>10</v>
      </c>
      <c r="K26" s="128">
        <v>10</v>
      </c>
      <c r="L26" s="129" t="s">
        <v>154</v>
      </c>
      <c r="M26" s="130">
        <f t="shared" si="5"/>
        <v>20</v>
      </c>
      <c r="N26" s="131"/>
      <c r="O26" s="132"/>
      <c r="P26" s="138">
        <f ca="1" t="shared" si="1"/>
        <v>104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53</v>
      </c>
      <c r="C27" s="125">
        <v>4</v>
      </c>
      <c r="D27" s="65" t="str">
        <f ca="1" t="shared" si="4"/>
        <v>DELAHAYE Nathan</v>
      </c>
      <c r="E27" s="51" t="str">
        <f ca="1" t="shared" si="4"/>
        <v>M</v>
      </c>
      <c r="F27" s="51">
        <v>88</v>
      </c>
      <c r="G27" s="127">
        <v>0</v>
      </c>
      <c r="H27" s="127">
        <v>0</v>
      </c>
      <c r="I27" s="127">
        <v>0</v>
      </c>
      <c r="J27" s="127">
        <v>0</v>
      </c>
      <c r="K27" s="128">
        <v>0</v>
      </c>
      <c r="L27" s="129" t="s">
        <v>154</v>
      </c>
      <c r="M27" s="130">
        <f t="shared" si="5"/>
        <v>0</v>
      </c>
      <c r="N27" s="131"/>
      <c r="O27" s="132"/>
      <c r="P27" s="133">
        <f ca="1" t="shared" si="1"/>
        <v>88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85</v>
      </c>
      <c r="C28" s="125">
        <v>5</v>
      </c>
      <c r="D28" s="65" t="str">
        <f ca="1" t="shared" si="4"/>
        <v>DOUILLARD Louis Marie</v>
      </c>
      <c r="E28" s="51" t="str">
        <f ca="1" t="shared" si="4"/>
        <v>M</v>
      </c>
      <c r="F28" s="51">
        <v>40</v>
      </c>
      <c r="G28" s="127">
        <v>7</v>
      </c>
      <c r="H28" s="127">
        <v>0</v>
      </c>
      <c r="I28" s="127">
        <v>10</v>
      </c>
      <c r="J28" s="127">
        <v>0</v>
      </c>
      <c r="K28" s="128">
        <v>10</v>
      </c>
      <c r="L28" s="129" t="s">
        <v>154</v>
      </c>
      <c r="M28" s="130">
        <f t="shared" si="5"/>
        <v>27</v>
      </c>
      <c r="N28" s="131"/>
      <c r="O28" s="132"/>
      <c r="P28" s="133">
        <f ca="1" t="shared" si="1"/>
        <v>67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50" s="61" customFormat="1" ht="21" customHeight="1">
      <c r="A29" s="123" t="str">
        <f ca="1" t="shared" si="3"/>
        <v>PDL</v>
      </c>
      <c r="B29" s="124">
        <f ca="1" t="shared" si="3"/>
        <v>49</v>
      </c>
      <c r="C29" s="125">
        <v>6</v>
      </c>
      <c r="D29" s="65" t="str">
        <f ca="1" t="shared" si="4"/>
        <v>GAREAU Spalanzani William</v>
      </c>
      <c r="E29" s="51" t="str">
        <f ca="1" t="shared" si="4"/>
        <v>M</v>
      </c>
      <c r="F29" s="51">
        <v>0</v>
      </c>
      <c r="G29" s="127">
        <v>10</v>
      </c>
      <c r="H29" s="127">
        <v>10</v>
      </c>
      <c r="I29" s="127">
        <v>0</v>
      </c>
      <c r="J29" s="127">
        <v>10</v>
      </c>
      <c r="K29" s="128">
        <v>0</v>
      </c>
      <c r="L29" s="129" t="s">
        <v>154</v>
      </c>
      <c r="M29" s="130">
        <f t="shared" si="5"/>
        <v>30</v>
      </c>
      <c r="N29" s="131"/>
      <c r="O29" s="132"/>
      <c r="P29" s="133">
        <f ca="1" t="shared" si="1"/>
        <v>30</v>
      </c>
      <c r="Q29" s="134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N29" s="76"/>
      <c r="AO29" s="81"/>
      <c r="AQ29" s="68">
        <f t="shared" si="2"/>
        <v>5</v>
      </c>
      <c r="AR29" s="47"/>
      <c r="AT29" s="47"/>
      <c r="AU29" s="47"/>
      <c r="AV29" s="76"/>
      <c r="AW29" s="76"/>
      <c r="AX29" s="76"/>
    </row>
    <row r="30" spans="1:50" s="61" customFormat="1" ht="21" customHeight="1">
      <c r="A30" s="123" t="str">
        <f ca="1" t="shared" si="3"/>
        <v>PC</v>
      </c>
      <c r="B30" s="124">
        <f ca="1" t="shared" si="3"/>
        <v>79</v>
      </c>
      <c r="C30" s="125">
        <v>7</v>
      </c>
      <c r="D30" s="65" t="str">
        <f ca="1" t="shared" si="4"/>
        <v>MACHADO Matteo</v>
      </c>
      <c r="E30" s="51" t="str">
        <f ca="1" t="shared" si="4"/>
        <v>M</v>
      </c>
      <c r="F30" s="51">
        <v>60</v>
      </c>
      <c r="G30" s="127">
        <v>10</v>
      </c>
      <c r="H30" s="127">
        <v>10</v>
      </c>
      <c r="I30" s="127">
        <v>0</v>
      </c>
      <c r="J30" s="127">
        <v>10</v>
      </c>
      <c r="K30" s="128">
        <v>0</v>
      </c>
      <c r="L30" s="129" t="s">
        <v>154</v>
      </c>
      <c r="M30" s="130">
        <f t="shared" si="5"/>
        <v>30</v>
      </c>
      <c r="N30" s="131"/>
      <c r="O30" s="132"/>
      <c r="P30" s="133">
        <f ca="1" t="shared" si="1"/>
        <v>90</v>
      </c>
      <c r="Q30" s="134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N30" s="76"/>
      <c r="AO30" s="81"/>
      <c r="AQ30" s="68">
        <f t="shared" si="2"/>
        <v>5</v>
      </c>
      <c r="AR30" s="47"/>
      <c r="AT30" s="47"/>
      <c r="AU30" s="47"/>
      <c r="AV30" s="76"/>
      <c r="AW30" s="76"/>
      <c r="AX30" s="76"/>
    </row>
    <row r="31" spans="1:50" s="61" customFormat="1" ht="21" customHeight="1">
      <c r="A31" s="123" t="str">
        <f ca="1" t="shared" si="3"/>
        <v>PDL</v>
      </c>
      <c r="B31" s="124">
        <f ca="1" t="shared" si="3"/>
        <v>49</v>
      </c>
      <c r="C31" s="125">
        <v>8</v>
      </c>
      <c r="D31" s="65" t="str">
        <f ca="1" t="shared" si="4"/>
        <v>CAILLOU Quentin</v>
      </c>
      <c r="E31" s="51" t="str">
        <f ca="1" t="shared" si="4"/>
        <v>M</v>
      </c>
      <c r="F31" s="51">
        <v>27</v>
      </c>
      <c r="G31" s="127">
        <v>0</v>
      </c>
      <c r="H31" s="127">
        <v>0</v>
      </c>
      <c r="I31" s="127">
        <v>0</v>
      </c>
      <c r="J31" s="127">
        <v>10</v>
      </c>
      <c r="K31" s="128">
        <v>0</v>
      </c>
      <c r="L31" s="129" t="s">
        <v>154</v>
      </c>
      <c r="M31" s="130">
        <f t="shared" si="5"/>
        <v>10</v>
      </c>
      <c r="N31" s="131"/>
      <c r="O31" s="132"/>
      <c r="P31" s="133">
        <f ca="1" t="shared" si="1"/>
        <v>37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N31" s="76"/>
      <c r="AO31" s="81"/>
      <c r="AQ31" s="68">
        <f t="shared" si="2"/>
        <v>5</v>
      </c>
      <c r="AR31" s="47"/>
      <c r="AT31" s="47"/>
      <c r="AU31" s="47"/>
      <c r="AV31" s="76"/>
      <c r="AW31" s="76"/>
      <c r="AX31" s="76"/>
    </row>
    <row r="32" spans="1:50" s="61" customFormat="1" ht="21" customHeight="1" thickBot="1">
      <c r="A32" s="143" t="str">
        <f ca="1" t="shared" si="3"/>
        <v>PDL</v>
      </c>
      <c r="B32" s="144">
        <f ca="1" t="shared" si="3"/>
        <v>85</v>
      </c>
      <c r="C32" s="145">
        <v>9</v>
      </c>
      <c r="D32" s="178" t="str">
        <f ca="1" t="shared" si="4"/>
        <v>BILLAUDEAU Antoine</v>
      </c>
      <c r="E32" s="139" t="str">
        <f ca="1" t="shared" si="4"/>
        <v>M</v>
      </c>
      <c r="F32" s="51">
        <v>47</v>
      </c>
      <c r="G32" s="148">
        <v>0</v>
      </c>
      <c r="H32" s="148">
        <v>10</v>
      </c>
      <c r="I32" s="148">
        <v>0</v>
      </c>
      <c r="J32" s="148">
        <v>0</v>
      </c>
      <c r="K32" s="149">
        <v>0</v>
      </c>
      <c r="L32" s="150" t="s">
        <v>154</v>
      </c>
      <c r="M32" s="151">
        <f t="shared" si="5"/>
        <v>10</v>
      </c>
      <c r="N32" s="152"/>
      <c r="O32" s="132"/>
      <c r="P32" s="133">
        <f ca="1" t="shared" si="1"/>
        <v>57</v>
      </c>
      <c r="Q32" s="134"/>
      <c r="R32" s="141"/>
      <c r="S32" s="153"/>
      <c r="T32" s="154"/>
      <c r="U32" s="154"/>
      <c r="V32" s="154"/>
      <c r="W32" s="154"/>
      <c r="X32" s="155"/>
      <c r="Z32" s="153"/>
      <c r="AA32" s="154"/>
      <c r="AB32" s="154"/>
      <c r="AC32" s="154"/>
      <c r="AD32" s="154"/>
      <c r="AE32" s="155"/>
      <c r="AN32" s="142"/>
      <c r="AO32" s="142"/>
      <c r="AP32" s="142"/>
      <c r="AQ32" s="68">
        <f t="shared" si="2"/>
        <v>5</v>
      </c>
      <c r="AR32" s="76"/>
      <c r="AS32" s="76"/>
      <c r="AT32" s="207"/>
      <c r="AU32" s="47"/>
      <c r="AV32" s="47"/>
      <c r="AW32" s="47"/>
      <c r="AX32" s="47"/>
    </row>
    <row r="33" spans="1:50" s="61" customFormat="1" ht="21" customHeight="1">
      <c r="A33" s="81"/>
      <c r="B33" s="81"/>
      <c r="C33" s="276" t="s">
        <v>123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53" t="s">
        <v>124</v>
      </c>
      <c r="N33" s="253"/>
      <c r="O33" s="253"/>
      <c r="P33" s="253"/>
      <c r="Q33" s="253"/>
      <c r="R33" s="141"/>
      <c r="Y33" s="141"/>
      <c r="Z33" s="76"/>
      <c r="AG33" s="76"/>
      <c r="AN33" s="142"/>
      <c r="AO33" s="142"/>
      <c r="AP33" s="142"/>
      <c r="AR33" s="76"/>
      <c r="AS33" s="76"/>
      <c r="AT33" s="207"/>
      <c r="AU33" s="47"/>
      <c r="AV33" s="60"/>
      <c r="AW33" s="47"/>
      <c r="AX33" s="47"/>
    </row>
    <row r="34" spans="1:50" s="61" customFormat="1" ht="21" customHeight="1">
      <c r="A34" s="66"/>
      <c r="B34" s="66"/>
      <c r="C34" s="66"/>
      <c r="D34" s="209"/>
      <c r="E34" s="209"/>
      <c r="F34" s="209"/>
      <c r="G34" s="209"/>
      <c r="H34" s="209"/>
      <c r="I34" s="209"/>
      <c r="J34" s="209"/>
      <c r="K34" s="209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  <c r="AV34" s="60"/>
      <c r="AW34" s="47"/>
      <c r="AX34" s="47"/>
    </row>
    <row r="35" spans="1:39" s="61" customFormat="1" ht="14.25" customHeight="1" hidden="1">
      <c r="A35" s="66"/>
      <c r="B35" s="66"/>
      <c r="C35" s="159">
        <f>COUNT(L35:AG35,S42:X42,Z42:AE42)</f>
        <v>22</v>
      </c>
      <c r="D35" s="159"/>
      <c r="E35" s="68"/>
      <c r="F35" s="68"/>
      <c r="G35" s="160" t="s">
        <v>125</v>
      </c>
      <c r="H35" s="161"/>
      <c r="I35" s="161"/>
      <c r="J35" s="161"/>
      <c r="K35" s="277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>
        <v>14</v>
      </c>
      <c r="Z35" s="162">
        <v>15</v>
      </c>
      <c r="AA35" s="162">
        <v>16</v>
      </c>
      <c r="AB35" s="162">
        <v>17</v>
      </c>
      <c r="AC35" s="162">
        <v>18</v>
      </c>
      <c r="AD35" s="162">
        <v>19</v>
      </c>
      <c r="AE35" s="162">
        <v>20</v>
      </c>
      <c r="AF35" s="162">
        <v>21</v>
      </c>
      <c r="AG35" s="162">
        <v>22</v>
      </c>
      <c r="AH35" s="214"/>
      <c r="AI35" s="214"/>
      <c r="AJ35" s="214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278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1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4</v>
      </c>
      <c r="Z36" s="162">
        <v>4</v>
      </c>
      <c r="AA36" s="162">
        <v>4</v>
      </c>
      <c r="AB36" s="162">
        <v>4</v>
      </c>
      <c r="AC36" s="162">
        <v>5</v>
      </c>
      <c r="AD36" s="162">
        <v>5</v>
      </c>
      <c r="AE36" s="162">
        <v>5</v>
      </c>
      <c r="AF36" s="162">
        <v>5</v>
      </c>
      <c r="AG36" s="162">
        <v>5</v>
      </c>
      <c r="AH36" s="214"/>
      <c r="AI36" s="214"/>
      <c r="AJ36" s="214"/>
      <c r="AK36" s="163"/>
      <c r="AL36" s="70"/>
      <c r="AM36" s="70"/>
    </row>
    <row r="37" spans="1:39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278"/>
      <c r="L37" s="162">
        <v>1</v>
      </c>
      <c r="M37" s="162">
        <v>1</v>
      </c>
      <c r="N37" s="162">
        <v>1</v>
      </c>
      <c r="O37" s="162">
        <v>2</v>
      </c>
      <c r="P37" s="162">
        <v>2</v>
      </c>
      <c r="Q37" s="162">
        <v>2</v>
      </c>
      <c r="R37" s="162">
        <v>3</v>
      </c>
      <c r="S37" s="162">
        <v>2</v>
      </c>
      <c r="T37" s="162">
        <v>2</v>
      </c>
      <c r="U37" s="162">
        <v>3</v>
      </c>
      <c r="V37" s="162">
        <v>3</v>
      </c>
      <c r="W37" s="162">
        <v>3</v>
      </c>
      <c r="X37" s="162">
        <v>3</v>
      </c>
      <c r="Y37" s="162">
        <v>4</v>
      </c>
      <c r="Z37" s="162">
        <v>4</v>
      </c>
      <c r="AA37" s="162">
        <v>3</v>
      </c>
      <c r="AB37" s="162">
        <v>4</v>
      </c>
      <c r="AC37" s="162">
        <v>4</v>
      </c>
      <c r="AD37" s="162">
        <v>5</v>
      </c>
      <c r="AE37" s="162">
        <v>4</v>
      </c>
      <c r="AF37" s="162">
        <v>5</v>
      </c>
      <c r="AG37" s="162">
        <v>5</v>
      </c>
      <c r="AH37" s="214"/>
      <c r="AI37" s="214"/>
      <c r="AJ37" s="214"/>
      <c r="AK37" s="163"/>
      <c r="AL37" s="70"/>
      <c r="AM37" s="70"/>
    </row>
    <row r="38" spans="1:39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0"/>
      <c r="AL38" s="3"/>
      <c r="AM38" s="3"/>
    </row>
    <row r="39" spans="1:39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10</v>
      </c>
      <c r="M39" s="171">
        <v>7</v>
      </c>
      <c r="N39" s="171">
        <v>0</v>
      </c>
      <c r="O39" s="171">
        <v>0</v>
      </c>
      <c r="P39" s="171">
        <v>10</v>
      </c>
      <c r="Q39" s="171">
        <v>10</v>
      </c>
      <c r="R39" s="171">
        <v>10</v>
      </c>
      <c r="S39" s="171">
        <v>0</v>
      </c>
      <c r="T39" s="171">
        <v>0</v>
      </c>
      <c r="U39" s="171">
        <v>10</v>
      </c>
      <c r="V39" s="171">
        <v>0</v>
      </c>
      <c r="W39" s="171">
        <v>0</v>
      </c>
      <c r="X39" s="171">
        <v>10</v>
      </c>
      <c r="Y39" s="171">
        <v>0</v>
      </c>
      <c r="Z39" s="171">
        <v>0</v>
      </c>
      <c r="AA39" s="171">
        <v>10</v>
      </c>
      <c r="AB39" s="171">
        <v>0</v>
      </c>
      <c r="AC39" s="171">
        <v>0</v>
      </c>
      <c r="AD39" s="171">
        <v>10</v>
      </c>
      <c r="AE39" s="171">
        <v>0</v>
      </c>
      <c r="AF39" s="172">
        <v>10</v>
      </c>
      <c r="AG39" s="172">
        <v>0</v>
      </c>
      <c r="AH39" s="7"/>
      <c r="AI39" s="7"/>
      <c r="AJ39" s="7"/>
      <c r="AK39" s="3"/>
      <c r="AL39" s="3"/>
      <c r="AM39" s="3"/>
    </row>
    <row r="40" spans="3:33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0</v>
      </c>
      <c r="N40" s="171">
        <v>10</v>
      </c>
      <c r="O40" s="171">
        <v>10</v>
      </c>
      <c r="P40" s="171">
        <v>0</v>
      </c>
      <c r="Q40" s="171">
        <v>0</v>
      </c>
      <c r="R40" s="171">
        <v>0</v>
      </c>
      <c r="S40" s="171">
        <v>0</v>
      </c>
      <c r="T40" s="171">
        <v>10</v>
      </c>
      <c r="U40" s="171">
        <v>0</v>
      </c>
      <c r="V40" s="171">
        <v>0</v>
      </c>
      <c r="W40" s="171">
        <v>10</v>
      </c>
      <c r="X40" s="171">
        <v>0</v>
      </c>
      <c r="Y40" s="171">
        <v>0</v>
      </c>
      <c r="Z40" s="171">
        <v>10</v>
      </c>
      <c r="AA40" s="171">
        <v>0</v>
      </c>
      <c r="AB40" s="171">
        <v>0</v>
      </c>
      <c r="AC40" s="171">
        <v>10</v>
      </c>
      <c r="AD40" s="171">
        <v>0</v>
      </c>
      <c r="AE40" s="171">
        <v>10</v>
      </c>
      <c r="AF40" s="171">
        <v>0</v>
      </c>
      <c r="AG40" s="171">
        <v>0</v>
      </c>
    </row>
    <row r="41" spans="3:33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1" ht="4.5" customHeight="1" hidden="1">
      <c r="C45" s="49"/>
      <c r="D45" s="49"/>
      <c r="E45" s="49"/>
      <c r="F45" s="49"/>
      <c r="G45" s="49"/>
      <c r="H45" s="49"/>
      <c r="I45" s="49"/>
      <c r="J45" s="49"/>
      <c r="Q45" s="49"/>
      <c r="R45" s="49"/>
      <c r="S45" s="49"/>
      <c r="T45" s="49"/>
      <c r="U45" s="49"/>
      <c r="V45" s="49"/>
      <c r="W45" s="49"/>
      <c r="X45" s="49"/>
      <c r="Z45" s="49"/>
      <c r="AA45" s="49"/>
      <c r="AB45" s="49"/>
      <c r="AC45" s="49"/>
      <c r="AD45" s="49"/>
      <c r="AE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3">
    <mergeCell ref="G36:K36"/>
    <mergeCell ref="G37:K37"/>
    <mergeCell ref="M31:N31"/>
    <mergeCell ref="P31:Q31"/>
    <mergeCell ref="M32:N32"/>
    <mergeCell ref="P32:Q32"/>
    <mergeCell ref="M33:Q33"/>
    <mergeCell ref="G35:K35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G17:K17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22" activePane="bottomLeft" state="frozen"/>
      <selection pane="topLeft" activeCell="G9" sqref="G9:K9"/>
      <selection pane="bottomLeft" activeCell="J20" sqref="J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155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5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28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5" t="s">
        <v>25</v>
      </c>
      <c r="U8" s="43" t="s">
        <v>26</v>
      </c>
      <c r="V8" s="43" t="s">
        <v>27</v>
      </c>
      <c r="W8" s="45" t="s">
        <v>28</v>
      </c>
      <c r="X8" s="43" t="s">
        <v>29</v>
      </c>
      <c r="Y8" s="43" t="s">
        <v>30</v>
      </c>
      <c r="Z8" s="43" t="s">
        <v>31</v>
      </c>
      <c r="AA8" s="45" t="s">
        <v>32</v>
      </c>
      <c r="AB8" s="43" t="s">
        <v>33</v>
      </c>
      <c r="AC8" s="45" t="s">
        <v>34</v>
      </c>
      <c r="AD8" s="43" t="s">
        <v>35</v>
      </c>
      <c r="AE8" s="43" t="s">
        <v>36</v>
      </c>
      <c r="AF8" s="44" t="s">
        <v>37</v>
      </c>
      <c r="AG8" s="43" t="s">
        <v>38</v>
      </c>
      <c r="AH8" s="43" t="s">
        <v>39</v>
      </c>
      <c r="AI8" s="43" t="s">
        <v>40</v>
      </c>
      <c r="AJ8" s="45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85</v>
      </c>
      <c r="C9" s="52">
        <f ca="1">OFFSET(C9,15,0)</f>
        <v>1</v>
      </c>
      <c r="D9" s="53" t="s">
        <v>156</v>
      </c>
      <c r="E9" s="51" t="s">
        <v>45</v>
      </c>
      <c r="F9" s="51">
        <v>57</v>
      </c>
      <c r="G9" s="54" t="s">
        <v>157</v>
      </c>
      <c r="H9" s="55"/>
      <c r="I9" s="55"/>
      <c r="J9" s="55"/>
      <c r="K9" s="56"/>
      <c r="L9" s="57" t="s">
        <v>47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/>
      <c r="AB9" s="58"/>
      <c r="AC9" s="58"/>
      <c r="AD9" s="58"/>
      <c r="AE9" s="57" t="s">
        <v>47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72</v>
      </c>
      <c r="C10" s="52">
        <f aca="true" ca="1" t="shared" si="0" ref="C10:C18">OFFSET(C10,15,0)</f>
        <v>2</v>
      </c>
      <c r="D10" s="65" t="s">
        <v>158</v>
      </c>
      <c r="E10" s="51" t="s">
        <v>45</v>
      </c>
      <c r="F10" s="51">
        <v>59</v>
      </c>
      <c r="G10" s="54" t="s">
        <v>159</v>
      </c>
      <c r="H10" s="55"/>
      <c r="I10" s="55"/>
      <c r="J10" s="55"/>
      <c r="K10" s="56"/>
      <c r="L10" s="58"/>
      <c r="M10" s="58"/>
      <c r="N10" s="57" t="s">
        <v>54</v>
      </c>
      <c r="O10" s="58"/>
      <c r="P10" s="58"/>
      <c r="Q10" s="58"/>
      <c r="R10" s="58"/>
      <c r="S10" s="57" t="s">
        <v>59</v>
      </c>
      <c r="T10" s="58"/>
      <c r="U10" s="58"/>
      <c r="V10" s="58"/>
      <c r="W10" s="57"/>
      <c r="X10" s="58"/>
      <c r="Y10" s="58"/>
      <c r="Z10" s="58"/>
      <c r="AA10" s="58"/>
      <c r="AB10" s="58"/>
      <c r="AC10" s="57"/>
      <c r="AD10" s="58"/>
      <c r="AE10" s="58"/>
      <c r="AF10" s="57"/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43</v>
      </c>
      <c r="B11" s="51">
        <v>44</v>
      </c>
      <c r="C11" s="52">
        <f ca="1" t="shared" si="0"/>
        <v>3</v>
      </c>
      <c r="D11" s="53" t="s">
        <v>160</v>
      </c>
      <c r="E11" s="51" t="s">
        <v>45</v>
      </c>
      <c r="F11" s="51">
        <v>60</v>
      </c>
      <c r="G11" s="54" t="s">
        <v>161</v>
      </c>
      <c r="H11" s="55"/>
      <c r="I11" s="55"/>
      <c r="J11" s="55"/>
      <c r="K11" s="56"/>
      <c r="L11" s="57" t="s">
        <v>58</v>
      </c>
      <c r="M11" s="58"/>
      <c r="N11" s="58"/>
      <c r="O11" s="58"/>
      <c r="P11" s="58"/>
      <c r="Q11" s="58"/>
      <c r="R11" s="58"/>
      <c r="S11" s="58"/>
      <c r="T11" s="57"/>
      <c r="U11" s="58"/>
      <c r="V11" s="58"/>
      <c r="W11" s="58"/>
      <c r="X11" s="58"/>
      <c r="Y11" s="57" t="s">
        <v>82</v>
      </c>
      <c r="Z11" s="58"/>
      <c r="AA11" s="58"/>
      <c r="AB11" s="58"/>
      <c r="AC11" s="58"/>
      <c r="AD11" s="57" t="s">
        <v>47</v>
      </c>
      <c r="AE11" s="58"/>
      <c r="AF11" s="58"/>
      <c r="AG11" s="58"/>
      <c r="AH11" s="57" t="s">
        <v>57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72</v>
      </c>
      <c r="C12" s="52">
        <f ca="1" t="shared" si="0"/>
        <v>4</v>
      </c>
      <c r="D12" s="65" t="s">
        <v>162</v>
      </c>
      <c r="E12" s="51" t="s">
        <v>45</v>
      </c>
      <c r="F12" s="51">
        <v>61</v>
      </c>
      <c r="G12" s="54" t="s">
        <v>163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66</v>
      </c>
      <c r="S12" s="58"/>
      <c r="T12" s="58"/>
      <c r="U12" s="58"/>
      <c r="V12" s="57" t="s">
        <v>54</v>
      </c>
      <c r="W12" s="58"/>
      <c r="X12" s="58"/>
      <c r="Y12" s="58"/>
      <c r="Z12" s="57" t="s">
        <v>47</v>
      </c>
      <c r="AA12" s="58"/>
      <c r="AB12" s="58"/>
      <c r="AC12" s="58"/>
      <c r="AD12" s="58"/>
      <c r="AE12" s="58"/>
      <c r="AF12" s="58"/>
      <c r="AG12" s="58"/>
      <c r="AH12" s="58"/>
      <c r="AI12" s="57" t="s">
        <v>47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49</v>
      </c>
      <c r="C13" s="52">
        <f ca="1" t="shared" si="0"/>
        <v>5</v>
      </c>
      <c r="D13" s="65" t="s">
        <v>164</v>
      </c>
      <c r="E13" s="51" t="s">
        <v>45</v>
      </c>
      <c r="F13" s="51">
        <v>61</v>
      </c>
      <c r="G13" s="54" t="s">
        <v>165</v>
      </c>
      <c r="H13" s="55"/>
      <c r="I13" s="55"/>
      <c r="J13" s="55"/>
      <c r="K13" s="56"/>
      <c r="L13" s="58"/>
      <c r="M13" s="58"/>
      <c r="N13" s="58"/>
      <c r="O13" s="57" t="s">
        <v>54</v>
      </c>
      <c r="P13" s="58"/>
      <c r="Q13" s="58"/>
      <c r="R13" s="58"/>
      <c r="S13" s="58"/>
      <c r="T13" s="57"/>
      <c r="U13" s="58"/>
      <c r="V13" s="58"/>
      <c r="W13" s="58"/>
      <c r="X13" s="58"/>
      <c r="Y13" s="58"/>
      <c r="Z13" s="58"/>
      <c r="AA13" s="57"/>
      <c r="AB13" s="58"/>
      <c r="AC13" s="58"/>
      <c r="AD13" s="58"/>
      <c r="AE13" s="58"/>
      <c r="AF13" s="57"/>
      <c r="AG13" s="58"/>
      <c r="AH13" s="58"/>
      <c r="AI13" s="58"/>
      <c r="AJ13" s="57"/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49</v>
      </c>
      <c r="C14" s="52">
        <f ca="1" t="shared" si="0"/>
        <v>6</v>
      </c>
      <c r="D14" s="53" t="s">
        <v>166</v>
      </c>
      <c r="E14" s="51" t="s">
        <v>45</v>
      </c>
      <c r="F14" s="51">
        <v>62</v>
      </c>
      <c r="G14" s="54" t="s">
        <v>167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58</v>
      </c>
      <c r="R14" s="58"/>
      <c r="S14" s="58"/>
      <c r="T14" s="58"/>
      <c r="U14" s="57" t="s">
        <v>59</v>
      </c>
      <c r="V14" s="58"/>
      <c r="W14" s="57"/>
      <c r="X14" s="58"/>
      <c r="Y14" s="58"/>
      <c r="Z14" s="58"/>
      <c r="AA14" s="58"/>
      <c r="AB14" s="58"/>
      <c r="AC14" s="58"/>
      <c r="AD14" s="57" t="s">
        <v>49</v>
      </c>
      <c r="AE14" s="58"/>
      <c r="AF14" s="58"/>
      <c r="AG14" s="57" t="s">
        <v>140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72</v>
      </c>
      <c r="C15" s="52">
        <f ca="1" t="shared" si="0"/>
        <v>7</v>
      </c>
      <c r="D15" s="65" t="s">
        <v>168</v>
      </c>
      <c r="E15" s="51" t="s">
        <v>45</v>
      </c>
      <c r="F15" s="51">
        <v>65</v>
      </c>
      <c r="G15" s="54" t="s">
        <v>169</v>
      </c>
      <c r="H15" s="55"/>
      <c r="I15" s="55"/>
      <c r="J15" s="55"/>
      <c r="K15" s="56"/>
      <c r="L15" s="58"/>
      <c r="M15" s="58"/>
      <c r="N15" s="58"/>
      <c r="O15" s="58"/>
      <c r="P15" s="57" t="s">
        <v>66</v>
      </c>
      <c r="Q15" s="58"/>
      <c r="R15" s="58"/>
      <c r="S15" s="57" t="s">
        <v>133</v>
      </c>
      <c r="T15" s="58"/>
      <c r="U15" s="58"/>
      <c r="V15" s="58"/>
      <c r="W15" s="58"/>
      <c r="X15" s="58"/>
      <c r="Y15" s="57" t="s">
        <v>170</v>
      </c>
      <c r="Z15" s="58"/>
      <c r="AA15" s="58"/>
      <c r="AB15" s="57" t="s">
        <v>59</v>
      </c>
      <c r="AC15" s="58"/>
      <c r="AD15" s="58"/>
      <c r="AE15" s="57" t="s">
        <v>54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51</v>
      </c>
      <c r="B16" s="51">
        <v>35</v>
      </c>
      <c r="C16" s="52">
        <f ca="1" t="shared" si="0"/>
        <v>8</v>
      </c>
      <c r="D16" s="53" t="s">
        <v>171</v>
      </c>
      <c r="E16" s="51" t="s">
        <v>45</v>
      </c>
      <c r="F16" s="51">
        <v>65</v>
      </c>
      <c r="G16" s="54" t="s">
        <v>172</v>
      </c>
      <c r="H16" s="55"/>
      <c r="I16" s="55"/>
      <c r="J16" s="55"/>
      <c r="K16" s="56"/>
      <c r="L16" s="58"/>
      <c r="M16" s="57" t="s">
        <v>47</v>
      </c>
      <c r="N16" s="58"/>
      <c r="O16" s="58"/>
      <c r="P16" s="58"/>
      <c r="Q16" s="58"/>
      <c r="R16" s="57" t="s">
        <v>54</v>
      </c>
      <c r="S16" s="58"/>
      <c r="T16" s="58"/>
      <c r="U16" s="58"/>
      <c r="V16" s="58"/>
      <c r="W16" s="58"/>
      <c r="X16" s="57" t="s">
        <v>47</v>
      </c>
      <c r="Y16" s="58"/>
      <c r="Z16" s="58"/>
      <c r="AA16" s="58"/>
      <c r="AB16" s="58"/>
      <c r="AC16" s="57"/>
      <c r="AD16" s="58"/>
      <c r="AE16" s="58"/>
      <c r="AF16" s="58"/>
      <c r="AG16" s="58"/>
      <c r="AH16" s="57" t="s">
        <v>54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51</v>
      </c>
      <c r="B17" s="51">
        <v>35</v>
      </c>
      <c r="C17" s="52">
        <f ca="1" t="shared" si="0"/>
        <v>9</v>
      </c>
      <c r="D17" s="65" t="s">
        <v>173</v>
      </c>
      <c r="E17" s="51" t="s">
        <v>45</v>
      </c>
      <c r="F17" s="51">
        <v>66</v>
      </c>
      <c r="G17" s="54" t="s">
        <v>174</v>
      </c>
      <c r="H17" s="55"/>
      <c r="I17" s="55"/>
      <c r="J17" s="55"/>
      <c r="K17" s="56"/>
      <c r="L17" s="58"/>
      <c r="M17" s="58"/>
      <c r="N17" s="58"/>
      <c r="O17" s="57" t="s">
        <v>47</v>
      </c>
      <c r="P17" s="58"/>
      <c r="Q17" s="58"/>
      <c r="R17" s="58"/>
      <c r="S17" s="58"/>
      <c r="T17" s="58"/>
      <c r="U17" s="57" t="s">
        <v>66</v>
      </c>
      <c r="V17" s="58"/>
      <c r="W17" s="58"/>
      <c r="X17" s="57" t="s">
        <v>54</v>
      </c>
      <c r="Y17" s="58"/>
      <c r="Z17" s="58"/>
      <c r="AA17" s="58"/>
      <c r="AB17" s="57" t="s">
        <v>57</v>
      </c>
      <c r="AC17" s="58"/>
      <c r="AD17" s="58"/>
      <c r="AE17" s="58"/>
      <c r="AF17" s="58"/>
      <c r="AG17" s="58"/>
      <c r="AH17" s="58"/>
      <c r="AI17" s="57" t="s">
        <v>83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44</v>
      </c>
      <c r="C18" s="52">
        <f ca="1" t="shared" si="0"/>
        <v>10</v>
      </c>
      <c r="D18" s="53" t="s">
        <v>175</v>
      </c>
      <c r="E18" s="67" t="s">
        <v>45</v>
      </c>
      <c r="F18" s="67">
        <v>66</v>
      </c>
      <c r="G18" s="54" t="s">
        <v>176</v>
      </c>
      <c r="H18" s="55"/>
      <c r="I18" s="55"/>
      <c r="J18" s="55"/>
      <c r="K18" s="56"/>
      <c r="L18" s="58"/>
      <c r="M18" s="57" t="s">
        <v>59</v>
      </c>
      <c r="N18" s="58"/>
      <c r="O18" s="58"/>
      <c r="P18" s="57" t="s">
        <v>132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177</v>
      </c>
      <c r="AA18" s="58"/>
      <c r="AB18" s="58"/>
      <c r="AC18" s="58"/>
      <c r="AD18" s="58"/>
      <c r="AE18" s="58"/>
      <c r="AF18" s="58"/>
      <c r="AG18" s="57" t="s">
        <v>54</v>
      </c>
      <c r="AH18" s="58"/>
      <c r="AI18" s="58"/>
      <c r="AJ18" s="57"/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5" t="s">
        <v>87</v>
      </c>
      <c r="H20" s="83" t="s">
        <v>88</v>
      </c>
      <c r="I20" s="45" t="s">
        <v>89</v>
      </c>
      <c r="J20" s="83" t="s">
        <v>90</v>
      </c>
      <c r="K20" s="45" t="s">
        <v>91</v>
      </c>
      <c r="L20" s="44" t="s">
        <v>92</v>
      </c>
      <c r="M20" s="45" t="s">
        <v>93</v>
      </c>
      <c r="N20" s="44" t="s">
        <v>94</v>
      </c>
      <c r="O20" s="45" t="s">
        <v>95</v>
      </c>
      <c r="P20" s="44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5" t="s">
        <v>99</v>
      </c>
      <c r="I21" s="45" t="s">
        <v>100</v>
      </c>
      <c r="J21" s="45" t="s">
        <v>101</v>
      </c>
      <c r="K21" s="83" t="s">
        <v>102</v>
      </c>
      <c r="L21" s="45" t="s">
        <v>103</v>
      </c>
      <c r="M21" s="45" t="s">
        <v>104</v>
      </c>
      <c r="N21" s="83" t="s">
        <v>105</v>
      </c>
      <c r="O21" s="45" t="s">
        <v>106</v>
      </c>
      <c r="P21" s="45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/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85</v>
      </c>
      <c r="C24" s="125">
        <v>1</v>
      </c>
      <c r="D24" s="53" t="str">
        <f ca="1">OFFSET(D24,-15,0)</f>
        <v>ARNAUD Francois</v>
      </c>
      <c r="E24" s="126" t="str">
        <f ca="1">OFFSET(E24,-15,0)</f>
        <v>M</v>
      </c>
      <c r="F24" s="51">
        <v>84</v>
      </c>
      <c r="G24" s="127">
        <v>0</v>
      </c>
      <c r="H24" s="127">
        <v>0</v>
      </c>
      <c r="I24" s="127">
        <v>0</v>
      </c>
      <c r="J24" s="127">
        <v>0</v>
      </c>
      <c r="K24" s="128">
        <f>IF(L24&lt;&gt;"","-","")</f>
      </c>
      <c r="L24" s="129"/>
      <c r="M24" s="130">
        <f>SUM(G24:K24)</f>
        <v>0</v>
      </c>
      <c r="N24" s="131"/>
      <c r="O24" s="132"/>
      <c r="P24" s="133">
        <f aca="true" ca="1" t="shared" si="1" ref="P24:P33">SUM(OFFSET(P24,0,-10),OFFSET(P24,0,-3))</f>
        <v>84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4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72</v>
      </c>
      <c r="C25" s="125">
        <v>2</v>
      </c>
      <c r="D25" s="65" t="str">
        <f aca="true" ca="1" t="shared" si="4" ref="D25:E33">OFFSET(D25,-15,0)</f>
        <v>BEAUDRON Olivier</v>
      </c>
      <c r="E25" s="126" t="str">
        <f ca="1" t="shared" si="4"/>
        <v>M</v>
      </c>
      <c r="F25" s="51">
        <v>80</v>
      </c>
      <c r="G25" s="127">
        <v>10</v>
      </c>
      <c r="H25" s="127">
        <v>10</v>
      </c>
      <c r="I25" s="127" t="str">
        <f>IF(L25&lt;&gt;"","-","")</f>
        <v>-</v>
      </c>
      <c r="J25" s="127" t="str">
        <f>IF(L25&lt;&gt;"","-","")</f>
        <v>-</v>
      </c>
      <c r="K25" s="128" t="str">
        <f aca="true" t="shared" si="5" ref="K25:K33">IF(L25&lt;&gt;"","-","")</f>
        <v>-</v>
      </c>
      <c r="L25" s="129" t="s">
        <v>121</v>
      </c>
      <c r="M25" s="130">
        <f aca="true" t="shared" si="6" ref="M25:M33">SUM(G25:K25)</f>
        <v>20</v>
      </c>
      <c r="N25" s="131"/>
      <c r="O25" s="132"/>
      <c r="P25" s="138">
        <f ca="1" t="shared" si="1"/>
        <v>100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2</v>
      </c>
    </row>
    <row r="26" spans="1:50" s="61" customFormat="1" ht="21" customHeight="1">
      <c r="A26" s="123" t="str">
        <f ca="1" t="shared" si="3"/>
        <v>PDL</v>
      </c>
      <c r="B26" s="124">
        <f ca="1" t="shared" si="3"/>
        <v>44</v>
      </c>
      <c r="C26" s="125">
        <v>3</v>
      </c>
      <c r="D26" s="53" t="str">
        <f ca="1" t="shared" si="4"/>
        <v>NISTAL Brice</v>
      </c>
      <c r="E26" s="126" t="str">
        <f ca="1" t="shared" si="4"/>
        <v>M</v>
      </c>
      <c r="F26" s="51">
        <v>60</v>
      </c>
      <c r="G26" s="127">
        <v>10</v>
      </c>
      <c r="H26" s="127">
        <v>0</v>
      </c>
      <c r="I26" s="127">
        <v>0</v>
      </c>
      <c r="J26" s="127">
        <v>0</v>
      </c>
      <c r="K26" s="128">
        <f t="shared" si="5"/>
      </c>
      <c r="L26" s="129"/>
      <c r="M26" s="130">
        <f t="shared" si="6"/>
        <v>10</v>
      </c>
      <c r="N26" s="131"/>
      <c r="O26" s="132"/>
      <c r="P26" s="133">
        <f ca="1" t="shared" si="1"/>
        <v>70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4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72</v>
      </c>
      <c r="C27" s="125">
        <v>4</v>
      </c>
      <c r="D27" s="65" t="str">
        <f ca="1" t="shared" si="4"/>
        <v>FACQ Johan</v>
      </c>
      <c r="E27" s="126" t="str">
        <f ca="1" t="shared" si="4"/>
        <v>M</v>
      </c>
      <c r="F27" s="51">
        <v>0</v>
      </c>
      <c r="G27" s="127">
        <v>0</v>
      </c>
      <c r="H27" s="127">
        <v>0</v>
      </c>
      <c r="I27" s="127">
        <v>10</v>
      </c>
      <c r="J27" s="127">
        <v>0</v>
      </c>
      <c r="K27" s="128">
        <v>0</v>
      </c>
      <c r="L27" s="129" t="s">
        <v>154</v>
      </c>
      <c r="M27" s="130">
        <f t="shared" si="6"/>
        <v>10</v>
      </c>
      <c r="N27" s="131"/>
      <c r="O27" s="132"/>
      <c r="P27" s="133">
        <f ca="1" t="shared" si="1"/>
        <v>10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49</v>
      </c>
      <c r="C28" s="125">
        <v>5</v>
      </c>
      <c r="D28" s="65" t="str">
        <f ca="1" t="shared" si="4"/>
        <v>LAMOUREUX Aurelien</v>
      </c>
      <c r="E28" s="126" t="str">
        <f ca="1" t="shared" si="4"/>
        <v>M</v>
      </c>
      <c r="F28" s="51">
        <v>95</v>
      </c>
      <c r="G28" s="127">
        <v>10</v>
      </c>
      <c r="H28" s="127" t="str">
        <f>IF(L28&lt;&gt;"","-","")</f>
        <v>-</v>
      </c>
      <c r="I28" s="127" t="str">
        <f>IF(L28&lt;&gt;"","-","")</f>
        <v>-</v>
      </c>
      <c r="J28" s="127" t="str">
        <f>IF(L28&lt;&gt;"","-","")</f>
        <v>-</v>
      </c>
      <c r="K28" s="128" t="str">
        <f t="shared" si="5"/>
        <v>-</v>
      </c>
      <c r="L28" s="129" t="s">
        <v>121</v>
      </c>
      <c r="M28" s="130">
        <f t="shared" si="6"/>
        <v>10</v>
      </c>
      <c r="N28" s="131"/>
      <c r="O28" s="132"/>
      <c r="P28" s="138">
        <f ca="1" t="shared" si="1"/>
        <v>105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1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49</v>
      </c>
      <c r="C29" s="125">
        <v>6</v>
      </c>
      <c r="D29" s="53" t="str">
        <f ca="1" t="shared" si="4"/>
        <v>BRUNIN Vincent</v>
      </c>
      <c r="E29" s="126" t="str">
        <f ca="1" t="shared" si="4"/>
        <v>M</v>
      </c>
      <c r="F29" s="51">
        <v>27</v>
      </c>
      <c r="G29" s="127">
        <v>10</v>
      </c>
      <c r="H29" s="127">
        <v>10</v>
      </c>
      <c r="I29" s="127">
        <v>10</v>
      </c>
      <c r="J29" s="127">
        <v>0</v>
      </c>
      <c r="K29" s="128">
        <f t="shared" si="5"/>
      </c>
      <c r="L29" s="129"/>
      <c r="M29" s="130">
        <f t="shared" si="6"/>
        <v>30</v>
      </c>
      <c r="N29" s="131"/>
      <c r="O29" s="132"/>
      <c r="P29" s="133">
        <f ca="1" t="shared" si="1"/>
        <v>57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4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72</v>
      </c>
      <c r="C30" s="125">
        <v>7</v>
      </c>
      <c r="D30" s="65" t="str">
        <f ca="1" t="shared" si="4"/>
        <v>PASQUIER Jerome</v>
      </c>
      <c r="E30" s="126" t="str">
        <f ca="1" t="shared" si="4"/>
        <v>M</v>
      </c>
      <c r="F30" s="51">
        <v>7</v>
      </c>
      <c r="G30" s="127">
        <v>0</v>
      </c>
      <c r="H30" s="127">
        <v>0</v>
      </c>
      <c r="I30" s="127">
        <v>10</v>
      </c>
      <c r="J30" s="127">
        <v>10</v>
      </c>
      <c r="K30" s="128">
        <v>10</v>
      </c>
      <c r="L30" s="129" t="s">
        <v>154</v>
      </c>
      <c r="M30" s="130">
        <f t="shared" si="6"/>
        <v>30</v>
      </c>
      <c r="N30" s="131"/>
      <c r="O30" s="132"/>
      <c r="P30" s="133">
        <f ca="1" t="shared" si="1"/>
        <v>37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BRE</v>
      </c>
      <c r="B31" s="124">
        <f ca="1" t="shared" si="3"/>
        <v>35</v>
      </c>
      <c r="C31" s="125">
        <v>8</v>
      </c>
      <c r="D31" s="53" t="str">
        <f ca="1" t="shared" si="4"/>
        <v>ROUSSEL Anthony</v>
      </c>
      <c r="E31" s="126" t="str">
        <f ca="1" t="shared" si="4"/>
        <v>M</v>
      </c>
      <c r="F31" s="51">
        <v>60</v>
      </c>
      <c r="G31" s="127">
        <v>0</v>
      </c>
      <c r="H31" s="127">
        <v>10</v>
      </c>
      <c r="I31" s="127">
        <v>0</v>
      </c>
      <c r="J31" s="127">
        <v>10</v>
      </c>
      <c r="K31" s="128">
        <f t="shared" si="5"/>
      </c>
      <c r="L31" s="129"/>
      <c r="M31" s="130">
        <f t="shared" si="6"/>
        <v>20</v>
      </c>
      <c r="N31" s="131"/>
      <c r="O31" s="132"/>
      <c r="P31" s="133">
        <f ca="1" t="shared" si="1"/>
        <v>80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4</v>
      </c>
      <c r="AR31" s="47"/>
    </row>
    <row r="32" spans="1:45" s="61" customFormat="1" ht="21" customHeight="1">
      <c r="A32" s="123" t="str">
        <f ca="1" t="shared" si="3"/>
        <v>BRE</v>
      </c>
      <c r="B32" s="124">
        <f ca="1" t="shared" si="3"/>
        <v>35</v>
      </c>
      <c r="C32" s="125">
        <v>9</v>
      </c>
      <c r="D32" s="65" t="str">
        <f ca="1" t="shared" si="4"/>
        <v>GEORGEAULT Remi</v>
      </c>
      <c r="E32" s="126" t="str">
        <f ca="1" t="shared" si="4"/>
        <v>M</v>
      </c>
      <c r="F32" s="51">
        <v>30</v>
      </c>
      <c r="G32" s="127">
        <v>0</v>
      </c>
      <c r="H32" s="127">
        <v>0</v>
      </c>
      <c r="I32" s="127">
        <v>10</v>
      </c>
      <c r="J32" s="127">
        <v>0</v>
      </c>
      <c r="K32" s="128">
        <v>10</v>
      </c>
      <c r="L32" s="129" t="s">
        <v>154</v>
      </c>
      <c r="M32" s="130">
        <f t="shared" si="6"/>
        <v>20</v>
      </c>
      <c r="N32" s="131"/>
      <c r="O32" s="132"/>
      <c r="P32" s="114">
        <f ca="1" t="shared" si="1"/>
        <v>50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44</v>
      </c>
      <c r="C33" s="145">
        <v>10</v>
      </c>
      <c r="D33" s="146" t="str">
        <f ca="1" t="shared" si="4"/>
        <v>GOUANVIC Gwendal</v>
      </c>
      <c r="E33" s="147" t="str">
        <f ca="1" t="shared" si="4"/>
        <v>M</v>
      </c>
      <c r="F33" s="139">
        <v>30</v>
      </c>
      <c r="G33" s="148">
        <v>10</v>
      </c>
      <c r="H33" s="148">
        <v>10</v>
      </c>
      <c r="I33" s="148">
        <v>10</v>
      </c>
      <c r="J33" s="148">
        <v>10</v>
      </c>
      <c r="K33" s="149">
        <f t="shared" si="5"/>
      </c>
      <c r="L33" s="150"/>
      <c r="M33" s="151">
        <f t="shared" si="6"/>
        <v>40</v>
      </c>
      <c r="N33" s="152"/>
      <c r="O33" s="132"/>
      <c r="P33" s="114">
        <f ca="1" t="shared" si="1"/>
        <v>70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4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19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/>
      <c r="U35" s="162">
        <v>9</v>
      </c>
      <c r="V35" s="162">
        <v>10</v>
      </c>
      <c r="W35" s="162"/>
      <c r="X35" s="162">
        <v>11</v>
      </c>
      <c r="Y35" s="162">
        <v>12</v>
      </c>
      <c r="Z35" s="162">
        <v>13</v>
      </c>
      <c r="AA35" s="162"/>
      <c r="AB35" s="162">
        <v>14</v>
      </c>
      <c r="AC35" s="162"/>
      <c r="AD35" s="162">
        <v>15</v>
      </c>
      <c r="AE35" s="162">
        <v>16</v>
      </c>
      <c r="AF35" s="162"/>
      <c r="AG35" s="162">
        <v>17</v>
      </c>
      <c r="AH35" s="162">
        <v>18</v>
      </c>
      <c r="AI35" s="162">
        <v>19</v>
      </c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/>
      <c r="U36" s="162">
        <v>2</v>
      </c>
      <c r="V36" s="162">
        <v>3</v>
      </c>
      <c r="W36" s="162"/>
      <c r="X36" s="162">
        <v>3</v>
      </c>
      <c r="Y36" s="162">
        <v>2</v>
      </c>
      <c r="Z36" s="162">
        <v>4</v>
      </c>
      <c r="AA36" s="162"/>
      <c r="AB36" s="162">
        <v>4</v>
      </c>
      <c r="AC36" s="162"/>
      <c r="AD36" s="162">
        <v>3</v>
      </c>
      <c r="AE36" s="162">
        <v>4</v>
      </c>
      <c r="AF36" s="162"/>
      <c r="AG36" s="162">
        <v>4</v>
      </c>
      <c r="AH36" s="162">
        <v>4</v>
      </c>
      <c r="AI36" s="162">
        <v>5</v>
      </c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/>
      <c r="U37" s="162">
        <v>2</v>
      </c>
      <c r="V37" s="162">
        <v>3</v>
      </c>
      <c r="W37" s="162"/>
      <c r="X37" s="162">
        <v>3</v>
      </c>
      <c r="Y37" s="162">
        <v>3</v>
      </c>
      <c r="Z37" s="162">
        <v>3</v>
      </c>
      <c r="AA37" s="162"/>
      <c r="AB37" s="162">
        <v>4</v>
      </c>
      <c r="AC37" s="162"/>
      <c r="AD37" s="162">
        <v>3</v>
      </c>
      <c r="AE37" s="162">
        <v>5</v>
      </c>
      <c r="AF37" s="162"/>
      <c r="AG37" s="162">
        <v>4</v>
      </c>
      <c r="AH37" s="162">
        <v>4</v>
      </c>
      <c r="AI37" s="162">
        <v>5</v>
      </c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0</v>
      </c>
      <c r="N39" s="171">
        <v>10</v>
      </c>
      <c r="O39" s="171">
        <v>10</v>
      </c>
      <c r="P39" s="171">
        <v>0</v>
      </c>
      <c r="Q39" s="171">
        <v>0</v>
      </c>
      <c r="R39" s="171">
        <v>0</v>
      </c>
      <c r="S39" s="171">
        <v>10</v>
      </c>
      <c r="T39" s="171"/>
      <c r="U39" s="171">
        <v>10</v>
      </c>
      <c r="V39" s="171">
        <v>0</v>
      </c>
      <c r="W39" s="171"/>
      <c r="X39" s="171">
        <v>0</v>
      </c>
      <c r="Y39" s="171">
        <v>0</v>
      </c>
      <c r="Z39" s="171">
        <v>0</v>
      </c>
      <c r="AA39" s="171"/>
      <c r="AB39" s="171">
        <v>10</v>
      </c>
      <c r="AC39" s="171"/>
      <c r="AD39" s="171">
        <v>0</v>
      </c>
      <c r="AE39" s="171">
        <v>0</v>
      </c>
      <c r="AF39" s="172"/>
      <c r="AG39" s="172">
        <v>0</v>
      </c>
      <c r="AH39" s="172">
        <v>0</v>
      </c>
      <c r="AI39" s="172">
        <v>0</v>
      </c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10</v>
      </c>
      <c r="M40" s="171">
        <v>10</v>
      </c>
      <c r="N40" s="171">
        <v>0</v>
      </c>
      <c r="O40" s="171">
        <v>0</v>
      </c>
      <c r="P40" s="171">
        <v>10</v>
      </c>
      <c r="Q40" s="171">
        <v>10</v>
      </c>
      <c r="R40" s="171">
        <v>10</v>
      </c>
      <c r="S40" s="171">
        <v>0</v>
      </c>
      <c r="T40" s="171"/>
      <c r="U40" s="171">
        <v>0</v>
      </c>
      <c r="V40" s="171">
        <v>10</v>
      </c>
      <c r="W40" s="171"/>
      <c r="X40" s="171">
        <v>10</v>
      </c>
      <c r="Y40" s="171">
        <v>7</v>
      </c>
      <c r="Z40" s="171">
        <v>10</v>
      </c>
      <c r="AA40" s="171"/>
      <c r="AB40" s="171">
        <v>0</v>
      </c>
      <c r="AC40" s="171"/>
      <c r="AD40" s="171">
        <v>10</v>
      </c>
      <c r="AE40" s="171">
        <v>10</v>
      </c>
      <c r="AF40" s="171"/>
      <c r="AG40" s="171">
        <v>10</v>
      </c>
      <c r="AH40" s="171">
        <v>10</v>
      </c>
      <c r="AI40" s="171">
        <v>10</v>
      </c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4" activePane="bottomLeft" state="frozen"/>
      <selection pane="topLeft" activeCell="G18" sqref="G18:K18"/>
      <selection pane="bottomLeft" activeCell="AR23" sqref="AR23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178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3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29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5" t="s">
        <v>25</v>
      </c>
      <c r="U8" s="45" t="s">
        <v>26</v>
      </c>
      <c r="V8" s="43" t="s">
        <v>27</v>
      </c>
      <c r="W8" s="43" t="s">
        <v>28</v>
      </c>
      <c r="X8" s="43" t="s">
        <v>29</v>
      </c>
      <c r="Y8" s="45" t="s">
        <v>30</v>
      </c>
      <c r="Z8" s="43" t="s">
        <v>31</v>
      </c>
      <c r="AA8" s="43" t="s">
        <v>32</v>
      </c>
      <c r="AB8" s="43" t="s">
        <v>33</v>
      </c>
      <c r="AC8" s="43" t="s">
        <v>34</v>
      </c>
      <c r="AD8" s="44" t="s">
        <v>35</v>
      </c>
      <c r="AE8" s="43" t="s">
        <v>36</v>
      </c>
      <c r="AF8" s="43" t="s">
        <v>37</v>
      </c>
      <c r="AG8" s="45" t="s">
        <v>38</v>
      </c>
      <c r="AH8" s="45" t="s">
        <v>39</v>
      </c>
      <c r="AI8" s="43" t="s">
        <v>40</v>
      </c>
      <c r="AJ8" s="8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72</v>
      </c>
      <c r="C9" s="52">
        <f ca="1">OFFSET(C9,15,0)</f>
        <v>1</v>
      </c>
      <c r="D9" s="65" t="s">
        <v>179</v>
      </c>
      <c r="E9" s="51" t="s">
        <v>45</v>
      </c>
      <c r="F9" s="51">
        <v>66</v>
      </c>
      <c r="G9" s="54" t="s">
        <v>180</v>
      </c>
      <c r="H9" s="55"/>
      <c r="I9" s="55"/>
      <c r="J9" s="55"/>
      <c r="K9" s="56"/>
      <c r="L9" s="57" t="s">
        <v>47</v>
      </c>
      <c r="M9" s="58"/>
      <c r="N9" s="58"/>
      <c r="O9" s="58"/>
      <c r="P9" s="58"/>
      <c r="Q9" s="57" t="s">
        <v>47</v>
      </c>
      <c r="R9" s="58"/>
      <c r="S9" s="58"/>
      <c r="T9" s="58"/>
      <c r="U9" s="58"/>
      <c r="V9" s="57" t="s">
        <v>66</v>
      </c>
      <c r="W9" s="58"/>
      <c r="X9" s="58"/>
      <c r="Y9" s="58"/>
      <c r="Z9" s="58"/>
      <c r="AA9" s="57" t="s">
        <v>59</v>
      </c>
      <c r="AB9" s="58"/>
      <c r="AC9" s="58"/>
      <c r="AD9" s="58"/>
      <c r="AE9" s="57" t="s">
        <v>82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85</v>
      </c>
      <c r="C10" s="52">
        <f aca="true" ca="1" t="shared" si="0" ref="C10:C18">OFFSET(C10,15,0)</f>
        <v>2</v>
      </c>
      <c r="D10" s="65" t="s">
        <v>181</v>
      </c>
      <c r="E10" s="51" t="s">
        <v>45</v>
      </c>
      <c r="F10" s="51">
        <v>67</v>
      </c>
      <c r="G10" s="54" t="s">
        <v>182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66</v>
      </c>
      <c r="T10" s="58"/>
      <c r="U10" s="58"/>
      <c r="V10" s="58"/>
      <c r="W10" s="57" t="s">
        <v>47</v>
      </c>
      <c r="X10" s="58"/>
      <c r="Y10" s="58"/>
      <c r="Z10" s="58"/>
      <c r="AA10" s="58"/>
      <c r="AB10" s="58"/>
      <c r="AC10" s="57" t="s">
        <v>47</v>
      </c>
      <c r="AD10" s="58"/>
      <c r="AE10" s="58"/>
      <c r="AF10" s="57" t="s">
        <v>47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51</v>
      </c>
      <c r="B11" s="51">
        <v>35</v>
      </c>
      <c r="C11" s="52">
        <f ca="1" t="shared" si="0"/>
        <v>3</v>
      </c>
      <c r="D11" s="65" t="s">
        <v>183</v>
      </c>
      <c r="E11" s="51" t="s">
        <v>45</v>
      </c>
      <c r="F11" s="51">
        <v>68</v>
      </c>
      <c r="G11" s="54" t="s">
        <v>184</v>
      </c>
      <c r="H11" s="55"/>
      <c r="I11" s="55"/>
      <c r="J11" s="55"/>
      <c r="K11" s="56"/>
      <c r="L11" s="57" t="s">
        <v>49</v>
      </c>
      <c r="M11" s="58"/>
      <c r="N11" s="58"/>
      <c r="O11" s="58"/>
      <c r="P11" s="58"/>
      <c r="Q11" s="58"/>
      <c r="R11" s="58"/>
      <c r="S11" s="58"/>
      <c r="T11" s="57"/>
      <c r="U11" s="58"/>
      <c r="V11" s="58"/>
      <c r="W11" s="58"/>
      <c r="X11" s="58"/>
      <c r="Y11" s="57"/>
      <c r="Z11" s="58"/>
      <c r="AA11" s="58"/>
      <c r="AB11" s="58"/>
      <c r="AC11" s="58"/>
      <c r="AD11" s="57"/>
      <c r="AE11" s="58"/>
      <c r="AF11" s="58"/>
      <c r="AG11" s="58"/>
      <c r="AH11" s="57"/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49</v>
      </c>
      <c r="C12" s="52">
        <f ca="1" t="shared" si="0"/>
        <v>4</v>
      </c>
      <c r="D12" s="65" t="s">
        <v>185</v>
      </c>
      <c r="E12" s="51" t="s">
        <v>45</v>
      </c>
      <c r="F12" s="51">
        <v>69</v>
      </c>
      <c r="G12" s="54" t="s">
        <v>186</v>
      </c>
      <c r="H12" s="55"/>
      <c r="I12" s="55"/>
      <c r="J12" s="55"/>
      <c r="K12" s="56"/>
      <c r="L12" s="58"/>
      <c r="M12" s="58"/>
      <c r="N12" s="57" t="s">
        <v>187</v>
      </c>
      <c r="O12" s="58"/>
      <c r="P12" s="58"/>
      <c r="Q12" s="58"/>
      <c r="R12" s="57" t="s">
        <v>188</v>
      </c>
      <c r="S12" s="58"/>
      <c r="T12" s="58"/>
      <c r="U12" s="58"/>
      <c r="V12" s="57" t="s">
        <v>188</v>
      </c>
      <c r="W12" s="58"/>
      <c r="X12" s="58"/>
      <c r="Y12" s="58"/>
      <c r="Z12" s="57" t="s">
        <v>47</v>
      </c>
      <c r="AA12" s="58"/>
      <c r="AB12" s="58"/>
      <c r="AC12" s="58"/>
      <c r="AD12" s="58"/>
      <c r="AE12" s="58"/>
      <c r="AF12" s="58"/>
      <c r="AG12" s="58"/>
      <c r="AH12" s="58"/>
      <c r="AI12" s="57" t="s">
        <v>47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85</v>
      </c>
      <c r="C13" s="52">
        <f ca="1" t="shared" si="0"/>
        <v>5</v>
      </c>
      <c r="D13" s="53" t="s">
        <v>189</v>
      </c>
      <c r="E13" s="51" t="s">
        <v>45</v>
      </c>
      <c r="F13" s="51">
        <v>70</v>
      </c>
      <c r="G13" s="54" t="s">
        <v>190</v>
      </c>
      <c r="H13" s="55"/>
      <c r="I13" s="55"/>
      <c r="J13" s="55"/>
      <c r="K13" s="56"/>
      <c r="L13" s="58"/>
      <c r="M13" s="58"/>
      <c r="N13" s="58"/>
      <c r="O13" s="57" t="s">
        <v>47</v>
      </c>
      <c r="P13" s="58"/>
      <c r="Q13" s="58"/>
      <c r="R13" s="58"/>
      <c r="S13" s="58"/>
      <c r="T13" s="57"/>
      <c r="U13" s="58"/>
      <c r="V13" s="58"/>
      <c r="W13" s="58"/>
      <c r="X13" s="58"/>
      <c r="Y13" s="58"/>
      <c r="Z13" s="58"/>
      <c r="AA13" s="57" t="s">
        <v>47</v>
      </c>
      <c r="AB13" s="58"/>
      <c r="AC13" s="58"/>
      <c r="AD13" s="58"/>
      <c r="AE13" s="58"/>
      <c r="AF13" s="57" t="s">
        <v>58</v>
      </c>
      <c r="AG13" s="58"/>
      <c r="AH13" s="58"/>
      <c r="AI13" s="58"/>
      <c r="AJ13" s="57" t="s">
        <v>47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51</v>
      </c>
      <c r="B14" s="51">
        <v>29</v>
      </c>
      <c r="C14" s="52">
        <f ca="1" t="shared" si="0"/>
        <v>6</v>
      </c>
      <c r="D14" s="65" t="s">
        <v>191</v>
      </c>
      <c r="E14" s="51" t="s">
        <v>45</v>
      </c>
      <c r="F14" s="51">
        <v>70</v>
      </c>
      <c r="G14" s="54" t="s">
        <v>53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54</v>
      </c>
      <c r="R14" s="58"/>
      <c r="S14" s="58"/>
      <c r="T14" s="58"/>
      <c r="U14" s="57" t="s">
        <v>47</v>
      </c>
      <c r="V14" s="58"/>
      <c r="W14" s="57" t="s">
        <v>192</v>
      </c>
      <c r="X14" s="58"/>
      <c r="Y14" s="58"/>
      <c r="Z14" s="58"/>
      <c r="AA14" s="58"/>
      <c r="AB14" s="58"/>
      <c r="AC14" s="58"/>
      <c r="AD14" s="57"/>
      <c r="AE14" s="58"/>
      <c r="AF14" s="58"/>
      <c r="AG14" s="57"/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49</v>
      </c>
      <c r="C15" s="52">
        <f ca="1" t="shared" si="0"/>
        <v>7</v>
      </c>
      <c r="D15" s="53" t="s">
        <v>193</v>
      </c>
      <c r="E15" s="51" t="s">
        <v>45</v>
      </c>
      <c r="F15" s="51">
        <v>70</v>
      </c>
      <c r="G15" s="54" t="s">
        <v>194</v>
      </c>
      <c r="H15" s="55"/>
      <c r="I15" s="55"/>
      <c r="J15" s="55"/>
      <c r="K15" s="56"/>
      <c r="L15" s="58"/>
      <c r="M15" s="58"/>
      <c r="N15" s="58"/>
      <c r="O15" s="58"/>
      <c r="P15" s="57" t="s">
        <v>47</v>
      </c>
      <c r="Q15" s="58"/>
      <c r="R15" s="58"/>
      <c r="S15" s="57" t="s">
        <v>54</v>
      </c>
      <c r="T15" s="58"/>
      <c r="U15" s="58"/>
      <c r="V15" s="58"/>
      <c r="W15" s="58"/>
      <c r="X15" s="58"/>
      <c r="Y15" s="57"/>
      <c r="Z15" s="58"/>
      <c r="AA15" s="58"/>
      <c r="AB15" s="57" t="s">
        <v>66</v>
      </c>
      <c r="AC15" s="58"/>
      <c r="AD15" s="58"/>
      <c r="AE15" s="57" t="s">
        <v>58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49</v>
      </c>
      <c r="C16" s="52">
        <f ca="1" t="shared" si="0"/>
        <v>8</v>
      </c>
      <c r="D16" s="53" t="s">
        <v>195</v>
      </c>
      <c r="E16" s="51" t="s">
        <v>45</v>
      </c>
      <c r="F16" s="51">
        <v>71</v>
      </c>
      <c r="G16" s="54" t="s">
        <v>196</v>
      </c>
      <c r="H16" s="55"/>
      <c r="I16" s="55"/>
      <c r="J16" s="55"/>
      <c r="K16" s="56"/>
      <c r="L16" s="58"/>
      <c r="M16" s="57" t="s">
        <v>197</v>
      </c>
      <c r="N16" s="58"/>
      <c r="O16" s="58"/>
      <c r="P16" s="58"/>
      <c r="Q16" s="58"/>
      <c r="R16" s="57" t="s">
        <v>47</v>
      </c>
      <c r="S16" s="58"/>
      <c r="T16" s="58"/>
      <c r="U16" s="58"/>
      <c r="V16" s="58"/>
      <c r="W16" s="58"/>
      <c r="X16" s="57" t="s">
        <v>47</v>
      </c>
      <c r="Y16" s="58"/>
      <c r="Z16" s="58"/>
      <c r="AA16" s="58"/>
      <c r="AB16" s="58"/>
      <c r="AC16" s="57" t="s">
        <v>132</v>
      </c>
      <c r="AD16" s="58"/>
      <c r="AE16" s="58"/>
      <c r="AF16" s="58"/>
      <c r="AG16" s="58"/>
      <c r="AH16" s="57"/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44</v>
      </c>
      <c r="C17" s="52">
        <f ca="1" t="shared" si="0"/>
        <v>9</v>
      </c>
      <c r="D17" s="65" t="s">
        <v>198</v>
      </c>
      <c r="E17" s="51" t="s">
        <v>45</v>
      </c>
      <c r="F17" s="51">
        <v>72</v>
      </c>
      <c r="G17" s="54" t="s">
        <v>135</v>
      </c>
      <c r="H17" s="55"/>
      <c r="I17" s="55"/>
      <c r="J17" s="55"/>
      <c r="K17" s="56"/>
      <c r="L17" s="58"/>
      <c r="M17" s="58"/>
      <c r="N17" s="58"/>
      <c r="O17" s="57" t="s">
        <v>54</v>
      </c>
      <c r="P17" s="58"/>
      <c r="Q17" s="58"/>
      <c r="R17" s="58"/>
      <c r="S17" s="58"/>
      <c r="T17" s="58"/>
      <c r="U17" s="57" t="s">
        <v>199</v>
      </c>
      <c r="V17" s="58"/>
      <c r="W17" s="58"/>
      <c r="X17" s="57" t="s">
        <v>200</v>
      </c>
      <c r="Y17" s="58"/>
      <c r="Z17" s="58"/>
      <c r="AA17" s="58"/>
      <c r="AB17" s="57" t="s">
        <v>66</v>
      </c>
      <c r="AC17" s="58"/>
      <c r="AD17" s="58"/>
      <c r="AE17" s="58"/>
      <c r="AF17" s="58"/>
      <c r="AG17" s="58"/>
      <c r="AH17" s="58"/>
      <c r="AI17" s="57" t="s">
        <v>47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44</v>
      </c>
      <c r="C18" s="52">
        <f ca="1" t="shared" si="0"/>
        <v>10</v>
      </c>
      <c r="D18" s="53" t="s">
        <v>201</v>
      </c>
      <c r="E18" s="67" t="s">
        <v>45</v>
      </c>
      <c r="F18" s="67">
        <v>72</v>
      </c>
      <c r="G18" s="54" t="s">
        <v>46</v>
      </c>
      <c r="H18" s="55"/>
      <c r="I18" s="55"/>
      <c r="J18" s="55"/>
      <c r="K18" s="56"/>
      <c r="L18" s="58"/>
      <c r="M18" s="57" t="s">
        <v>54</v>
      </c>
      <c r="N18" s="58"/>
      <c r="O18" s="58"/>
      <c r="P18" s="57" t="s">
        <v>54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54</v>
      </c>
      <c r="AA18" s="58"/>
      <c r="AB18" s="58"/>
      <c r="AC18" s="58"/>
      <c r="AD18" s="58"/>
      <c r="AE18" s="58"/>
      <c r="AF18" s="58"/>
      <c r="AG18" s="57"/>
      <c r="AH18" s="58"/>
      <c r="AI18" s="58"/>
      <c r="AJ18" s="57" t="s">
        <v>54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4" t="s">
        <v>87</v>
      </c>
      <c r="H20" s="45" t="s">
        <v>88</v>
      </c>
      <c r="I20" s="44" t="s">
        <v>89</v>
      </c>
      <c r="J20" s="45" t="s">
        <v>90</v>
      </c>
      <c r="K20" s="44" t="s">
        <v>91</v>
      </c>
      <c r="L20" s="45" t="s">
        <v>92</v>
      </c>
      <c r="M20" s="44" t="s">
        <v>93</v>
      </c>
      <c r="N20" s="45" t="s">
        <v>94</v>
      </c>
      <c r="O20" s="45" t="s">
        <v>95</v>
      </c>
      <c r="P20" s="83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5" t="s">
        <v>99</v>
      </c>
      <c r="I21" s="44" t="s">
        <v>100</v>
      </c>
      <c r="J21" s="44" t="s">
        <v>101</v>
      </c>
      <c r="K21" s="45" t="s">
        <v>102</v>
      </c>
      <c r="L21" s="83" t="s">
        <v>103</v>
      </c>
      <c r="M21" s="45" t="s">
        <v>104</v>
      </c>
      <c r="N21" s="45" t="s">
        <v>105</v>
      </c>
      <c r="O21" s="83" t="s">
        <v>106</v>
      </c>
      <c r="P21" s="45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/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72</v>
      </c>
      <c r="C24" s="125">
        <v>1</v>
      </c>
      <c r="D24" s="65" t="str">
        <f ca="1">OFFSET(D24,-15,0)</f>
        <v>MERCEUR Yannick</v>
      </c>
      <c r="E24" s="126" t="str">
        <f ca="1">OFFSET(E24,-15,0)</f>
        <v>M</v>
      </c>
      <c r="F24" s="51">
        <v>20</v>
      </c>
      <c r="G24" s="127">
        <v>0</v>
      </c>
      <c r="H24" s="127">
        <v>0</v>
      </c>
      <c r="I24" s="127">
        <v>0</v>
      </c>
      <c r="J24" s="127">
        <v>10</v>
      </c>
      <c r="K24" s="128">
        <v>0</v>
      </c>
      <c r="L24" s="129" t="s">
        <v>154</v>
      </c>
      <c r="M24" s="130">
        <f>SUM(G24:K24)</f>
        <v>10</v>
      </c>
      <c r="N24" s="131"/>
      <c r="O24" s="132"/>
      <c r="P24" s="133">
        <f aca="true" ca="1" t="shared" si="1" ref="P24:P33">SUM(OFFSET(P24,0,-10),OFFSET(P24,0,-3))</f>
        <v>30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85</v>
      </c>
      <c r="C25" s="125">
        <v>2</v>
      </c>
      <c r="D25" s="65" t="str">
        <f aca="true" ca="1" t="shared" si="4" ref="D25:E33">OFFSET(D25,-15,0)</f>
        <v>GARNIER Mickael</v>
      </c>
      <c r="E25" s="126" t="str">
        <f ca="1" t="shared" si="4"/>
        <v>M</v>
      </c>
      <c r="F25" s="51">
        <v>10</v>
      </c>
      <c r="G25" s="127">
        <v>0</v>
      </c>
      <c r="H25" s="127">
        <v>0</v>
      </c>
      <c r="I25" s="127">
        <v>0</v>
      </c>
      <c r="J25" s="127">
        <v>0</v>
      </c>
      <c r="K25" s="128">
        <v>0</v>
      </c>
      <c r="L25" s="129" t="s">
        <v>154</v>
      </c>
      <c r="M25" s="130">
        <f aca="true" t="shared" si="5" ref="M25:M33">SUM(G25:K25)</f>
        <v>0</v>
      </c>
      <c r="N25" s="131"/>
      <c r="O25" s="132"/>
      <c r="P25" s="133">
        <f ca="1" t="shared" si="1"/>
        <v>10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BRE</v>
      </c>
      <c r="B26" s="124">
        <f ca="1" t="shared" si="3"/>
        <v>35</v>
      </c>
      <c r="C26" s="125">
        <v>3</v>
      </c>
      <c r="D26" s="65" t="str">
        <f ca="1" t="shared" si="4"/>
        <v>BERBERAN E Santos Soumerou Lourenco</v>
      </c>
      <c r="E26" s="126" t="str">
        <f ca="1" t="shared" si="4"/>
        <v>M</v>
      </c>
      <c r="F26" s="51">
        <v>90</v>
      </c>
      <c r="G26" s="127">
        <v>10</v>
      </c>
      <c r="H26" s="127" t="str">
        <f>IF(L26&lt;&gt;"","-","")</f>
        <v>-</v>
      </c>
      <c r="I26" s="127" t="str">
        <f>IF(L26&lt;&gt;"","-","")</f>
        <v>-</v>
      </c>
      <c r="J26" s="127" t="str">
        <f>IF(L26&lt;&gt;"","-","")</f>
        <v>-</v>
      </c>
      <c r="K26" s="128" t="str">
        <f aca="true" t="shared" si="6" ref="K26:K33">IF(L26&lt;&gt;"","-","")</f>
        <v>-</v>
      </c>
      <c r="L26" s="129" t="s">
        <v>121</v>
      </c>
      <c r="M26" s="130">
        <f t="shared" si="5"/>
        <v>10</v>
      </c>
      <c r="N26" s="131"/>
      <c r="O26" s="132"/>
      <c r="P26" s="138">
        <f ca="1" t="shared" si="1"/>
        <v>100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1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49</v>
      </c>
      <c r="C27" s="125">
        <v>4</v>
      </c>
      <c r="D27" s="65" t="str">
        <f ca="1" t="shared" si="4"/>
        <v>BRICARD Raphael</v>
      </c>
      <c r="E27" s="126" t="str">
        <f ca="1" t="shared" si="4"/>
        <v>M</v>
      </c>
      <c r="F27" s="51">
        <v>20</v>
      </c>
      <c r="G27" s="127">
        <v>10</v>
      </c>
      <c r="H27" s="127">
        <v>0</v>
      </c>
      <c r="I27" s="127">
        <v>0</v>
      </c>
      <c r="J27" s="127">
        <v>0</v>
      </c>
      <c r="K27" s="128">
        <v>0</v>
      </c>
      <c r="L27" s="129" t="s">
        <v>154</v>
      </c>
      <c r="M27" s="130">
        <f t="shared" si="5"/>
        <v>10</v>
      </c>
      <c r="N27" s="131"/>
      <c r="O27" s="132"/>
      <c r="P27" s="133">
        <f ca="1" t="shared" si="1"/>
        <v>30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85</v>
      </c>
      <c r="C28" s="125">
        <v>5</v>
      </c>
      <c r="D28" s="53" t="str">
        <f ca="1" t="shared" si="4"/>
        <v>CADEAU Alexis</v>
      </c>
      <c r="E28" s="126" t="str">
        <f ca="1" t="shared" si="4"/>
        <v>M</v>
      </c>
      <c r="F28" s="51">
        <v>61</v>
      </c>
      <c r="G28" s="127">
        <v>0</v>
      </c>
      <c r="H28" s="127">
        <v>0</v>
      </c>
      <c r="I28" s="127">
        <v>10</v>
      </c>
      <c r="J28" s="127">
        <v>0</v>
      </c>
      <c r="K28" s="128">
        <f t="shared" si="6"/>
      </c>
      <c r="L28" s="129"/>
      <c r="M28" s="130">
        <f t="shared" si="5"/>
        <v>10</v>
      </c>
      <c r="N28" s="131"/>
      <c r="O28" s="132"/>
      <c r="P28" s="133">
        <f ca="1" t="shared" si="1"/>
        <v>71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4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BRE</v>
      </c>
      <c r="B29" s="124">
        <f ca="1" t="shared" si="3"/>
        <v>29</v>
      </c>
      <c r="C29" s="125">
        <v>6</v>
      </c>
      <c r="D29" s="65" t="str">
        <f ca="1" t="shared" si="4"/>
        <v>CLOAREC Ronan</v>
      </c>
      <c r="E29" s="126" t="str">
        <f ca="1" t="shared" si="4"/>
        <v>M</v>
      </c>
      <c r="F29" s="51">
        <v>87</v>
      </c>
      <c r="G29" s="127">
        <v>10</v>
      </c>
      <c r="H29" s="127">
        <v>0</v>
      </c>
      <c r="I29" s="127">
        <v>10</v>
      </c>
      <c r="J29" s="127" t="str">
        <f>IF(L29&lt;&gt;"","-","")</f>
        <v>-</v>
      </c>
      <c r="K29" s="128" t="str">
        <f t="shared" si="6"/>
        <v>-</v>
      </c>
      <c r="L29" s="129" t="s">
        <v>121</v>
      </c>
      <c r="M29" s="130">
        <f t="shared" si="5"/>
        <v>20</v>
      </c>
      <c r="N29" s="131"/>
      <c r="O29" s="132"/>
      <c r="P29" s="138">
        <f ca="1" t="shared" si="1"/>
        <v>107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3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49</v>
      </c>
      <c r="C30" s="125">
        <v>7</v>
      </c>
      <c r="D30" s="53" t="str">
        <f ca="1" t="shared" si="4"/>
        <v>LEBRUN Pierre</v>
      </c>
      <c r="E30" s="126" t="str">
        <f ca="1" t="shared" si="4"/>
        <v>M</v>
      </c>
      <c r="F30" s="51">
        <v>0</v>
      </c>
      <c r="G30" s="127">
        <v>0</v>
      </c>
      <c r="H30" s="127">
        <v>10</v>
      </c>
      <c r="I30" s="127">
        <v>0</v>
      </c>
      <c r="J30" s="127">
        <v>10</v>
      </c>
      <c r="K30" s="128">
        <f t="shared" si="6"/>
      </c>
      <c r="L30" s="129"/>
      <c r="M30" s="130">
        <f t="shared" si="5"/>
        <v>20</v>
      </c>
      <c r="N30" s="131"/>
      <c r="O30" s="132"/>
      <c r="P30" s="133">
        <f ca="1" t="shared" si="1"/>
        <v>20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4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49</v>
      </c>
      <c r="C31" s="125">
        <v>8</v>
      </c>
      <c r="D31" s="53" t="str">
        <f ca="1" t="shared" si="4"/>
        <v>ROTHUREAU Fabien</v>
      </c>
      <c r="E31" s="126" t="str">
        <f ca="1" t="shared" si="4"/>
        <v>M</v>
      </c>
      <c r="F31" s="51">
        <v>77</v>
      </c>
      <c r="G31" s="127">
        <v>0</v>
      </c>
      <c r="H31" s="127">
        <v>0</v>
      </c>
      <c r="I31" s="127">
        <v>0</v>
      </c>
      <c r="J31" s="127">
        <v>10</v>
      </c>
      <c r="K31" s="128">
        <f t="shared" si="6"/>
      </c>
      <c r="L31" s="129"/>
      <c r="M31" s="130">
        <f t="shared" si="5"/>
        <v>10</v>
      </c>
      <c r="N31" s="131"/>
      <c r="O31" s="132"/>
      <c r="P31" s="133">
        <f ca="1" t="shared" si="1"/>
        <v>87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4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44</v>
      </c>
      <c r="C32" s="125">
        <v>9</v>
      </c>
      <c r="D32" s="65" t="str">
        <f ca="1" t="shared" si="4"/>
        <v>GUILBAUD Erik</v>
      </c>
      <c r="E32" s="126" t="str">
        <f ca="1" t="shared" si="4"/>
        <v>M</v>
      </c>
      <c r="F32" s="51">
        <v>30</v>
      </c>
      <c r="G32" s="127">
        <v>10</v>
      </c>
      <c r="H32" s="127">
        <v>7</v>
      </c>
      <c r="I32" s="127">
        <v>0</v>
      </c>
      <c r="J32" s="127">
        <v>0</v>
      </c>
      <c r="K32" s="128">
        <v>0</v>
      </c>
      <c r="L32" s="129" t="s">
        <v>154</v>
      </c>
      <c r="M32" s="130">
        <f t="shared" si="5"/>
        <v>17</v>
      </c>
      <c r="N32" s="131"/>
      <c r="O32" s="132"/>
      <c r="P32" s="114">
        <f ca="1" t="shared" si="1"/>
        <v>47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44</v>
      </c>
      <c r="C33" s="145">
        <v>10</v>
      </c>
      <c r="D33" s="146" t="str">
        <f ca="1" t="shared" si="4"/>
        <v>LE Nader Clement</v>
      </c>
      <c r="E33" s="147" t="str">
        <f ca="1" t="shared" si="4"/>
        <v>M</v>
      </c>
      <c r="F33" s="139">
        <v>20</v>
      </c>
      <c r="G33" s="148">
        <v>10</v>
      </c>
      <c r="H33" s="148">
        <v>10</v>
      </c>
      <c r="I33" s="148">
        <v>10</v>
      </c>
      <c r="J33" s="148">
        <v>10</v>
      </c>
      <c r="K33" s="149">
        <f t="shared" si="6"/>
      </c>
      <c r="L33" s="150"/>
      <c r="M33" s="151">
        <f t="shared" si="5"/>
        <v>40</v>
      </c>
      <c r="N33" s="152"/>
      <c r="O33" s="132"/>
      <c r="P33" s="114">
        <f ca="1" t="shared" si="1"/>
        <v>60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4</v>
      </c>
      <c r="AR33" s="76"/>
      <c r="AS33" s="76"/>
    </row>
    <row r="34" spans="1:37" s="61" customFormat="1" ht="13.5" customHeight="1">
      <c r="A34" s="66"/>
      <c r="B34" s="66"/>
      <c r="C34" s="177" t="s">
        <v>123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19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/>
      <c r="U35" s="162">
        <v>9</v>
      </c>
      <c r="V35" s="162">
        <v>10</v>
      </c>
      <c r="W35" s="162">
        <v>11</v>
      </c>
      <c r="X35" s="162">
        <v>12</v>
      </c>
      <c r="Y35" s="162"/>
      <c r="Z35" s="162">
        <v>13</v>
      </c>
      <c r="AA35" s="162">
        <v>14</v>
      </c>
      <c r="AB35" s="162">
        <v>15</v>
      </c>
      <c r="AC35" s="162">
        <v>16</v>
      </c>
      <c r="AD35" s="162"/>
      <c r="AE35" s="162">
        <v>17</v>
      </c>
      <c r="AF35" s="162">
        <v>18</v>
      </c>
      <c r="AG35" s="162"/>
      <c r="AH35" s="162"/>
      <c r="AI35" s="162">
        <v>19</v>
      </c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/>
      <c r="U36" s="162">
        <v>2</v>
      </c>
      <c r="V36" s="162">
        <v>3</v>
      </c>
      <c r="W36" s="162">
        <v>3</v>
      </c>
      <c r="X36" s="162">
        <v>3</v>
      </c>
      <c r="Y36" s="162"/>
      <c r="Z36" s="162">
        <v>4</v>
      </c>
      <c r="AA36" s="162">
        <v>4</v>
      </c>
      <c r="AB36" s="162">
        <v>3</v>
      </c>
      <c r="AC36" s="162">
        <v>4</v>
      </c>
      <c r="AD36" s="162"/>
      <c r="AE36" s="162">
        <v>5</v>
      </c>
      <c r="AF36" s="162">
        <v>5</v>
      </c>
      <c r="AG36" s="162"/>
      <c r="AH36" s="162"/>
      <c r="AI36" s="162">
        <v>5</v>
      </c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/>
      <c r="U37" s="162">
        <v>2</v>
      </c>
      <c r="V37" s="162">
        <v>3</v>
      </c>
      <c r="W37" s="162">
        <v>3</v>
      </c>
      <c r="X37" s="162">
        <v>3</v>
      </c>
      <c r="Y37" s="162"/>
      <c r="Z37" s="162">
        <v>3</v>
      </c>
      <c r="AA37" s="162">
        <v>2</v>
      </c>
      <c r="AB37" s="162">
        <v>4</v>
      </c>
      <c r="AC37" s="162">
        <v>4</v>
      </c>
      <c r="AD37" s="162"/>
      <c r="AE37" s="162">
        <v>4</v>
      </c>
      <c r="AF37" s="162">
        <v>3</v>
      </c>
      <c r="AG37" s="162"/>
      <c r="AH37" s="162"/>
      <c r="AI37" s="162">
        <v>5</v>
      </c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/>
      <c r="U39" s="171">
        <v>0</v>
      </c>
      <c r="V39" s="171">
        <v>0</v>
      </c>
      <c r="W39" s="171">
        <v>0</v>
      </c>
      <c r="X39" s="171">
        <v>0</v>
      </c>
      <c r="Y39" s="171"/>
      <c r="Z39" s="171">
        <v>0</v>
      </c>
      <c r="AA39" s="171">
        <v>10</v>
      </c>
      <c r="AB39" s="171">
        <v>0</v>
      </c>
      <c r="AC39" s="171">
        <v>0</v>
      </c>
      <c r="AD39" s="171"/>
      <c r="AE39" s="171">
        <v>0</v>
      </c>
      <c r="AF39" s="172">
        <v>0</v>
      </c>
      <c r="AG39" s="172"/>
      <c r="AH39" s="172"/>
      <c r="AI39" s="172">
        <v>0</v>
      </c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10</v>
      </c>
      <c r="M40" s="171">
        <v>10</v>
      </c>
      <c r="N40" s="171">
        <v>10</v>
      </c>
      <c r="O40" s="171">
        <v>10</v>
      </c>
      <c r="P40" s="171">
        <v>10</v>
      </c>
      <c r="Q40" s="171">
        <v>10</v>
      </c>
      <c r="R40" s="171">
        <v>0</v>
      </c>
      <c r="S40" s="171">
        <v>10</v>
      </c>
      <c r="T40" s="171"/>
      <c r="U40" s="171">
        <v>7</v>
      </c>
      <c r="V40" s="171">
        <v>0</v>
      </c>
      <c r="W40" s="171">
        <v>10</v>
      </c>
      <c r="X40" s="171">
        <v>0</v>
      </c>
      <c r="Y40" s="171"/>
      <c r="Z40" s="171">
        <v>10</v>
      </c>
      <c r="AA40" s="171">
        <v>0</v>
      </c>
      <c r="AB40" s="171">
        <v>0</v>
      </c>
      <c r="AC40" s="171">
        <v>10</v>
      </c>
      <c r="AD40" s="171"/>
      <c r="AE40" s="171">
        <v>10</v>
      </c>
      <c r="AF40" s="171">
        <v>10</v>
      </c>
      <c r="AG40" s="171"/>
      <c r="AH40" s="171"/>
      <c r="AI40" s="171">
        <v>0</v>
      </c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18" sqref="G18:K18"/>
      <selection pane="bottomLeft" activeCell="AT19" sqref="AT1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202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5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3" t="s">
        <v>24</v>
      </c>
      <c r="T8" s="43" t="s">
        <v>25</v>
      </c>
      <c r="U8" s="43" t="s">
        <v>26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43" t="s">
        <v>32</v>
      </c>
      <c r="AB8" s="43" t="s">
        <v>33</v>
      </c>
      <c r="AC8" s="43" t="s">
        <v>34</v>
      </c>
      <c r="AD8" s="43" t="s">
        <v>35</v>
      </c>
      <c r="AE8" s="43" t="s">
        <v>36</v>
      </c>
      <c r="AF8" s="43" t="s">
        <v>37</v>
      </c>
      <c r="AG8" s="43" t="s">
        <v>38</v>
      </c>
      <c r="AH8" s="43" t="s">
        <v>39</v>
      </c>
      <c r="AI8" s="43" t="s">
        <v>40</v>
      </c>
      <c r="AJ8" s="43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43</v>
      </c>
      <c r="B9" s="51">
        <v>49</v>
      </c>
      <c r="C9" s="52">
        <f ca="1">OFFSET(C9,15,0)</f>
        <v>1</v>
      </c>
      <c r="D9" s="65" t="s">
        <v>203</v>
      </c>
      <c r="E9" s="51" t="s">
        <v>45</v>
      </c>
      <c r="F9" s="51">
        <v>82</v>
      </c>
      <c r="G9" s="54" t="s">
        <v>81</v>
      </c>
      <c r="H9" s="55"/>
      <c r="I9" s="55"/>
      <c r="J9" s="55"/>
      <c r="K9" s="56"/>
      <c r="L9" s="57" t="s">
        <v>197</v>
      </c>
      <c r="M9" s="58"/>
      <c r="N9" s="58"/>
      <c r="O9" s="58"/>
      <c r="P9" s="58"/>
      <c r="Q9" s="57" t="s">
        <v>59</v>
      </c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 t="s">
        <v>47</v>
      </c>
      <c r="AB9" s="58"/>
      <c r="AC9" s="58"/>
      <c r="AD9" s="58"/>
      <c r="AE9" s="57" t="s">
        <v>47</v>
      </c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43</v>
      </c>
      <c r="B10" s="51">
        <v>72</v>
      </c>
      <c r="C10" s="52">
        <f aca="true" ca="1" t="shared" si="0" ref="C10:C18">OFFSET(C10,15,0)</f>
        <v>2</v>
      </c>
      <c r="D10" s="65" t="s">
        <v>204</v>
      </c>
      <c r="E10" s="51" t="s">
        <v>45</v>
      </c>
      <c r="F10" s="51">
        <v>87</v>
      </c>
      <c r="G10" s="54" t="s">
        <v>205</v>
      </c>
      <c r="H10" s="55"/>
      <c r="I10" s="55"/>
      <c r="J10" s="55"/>
      <c r="K10" s="56"/>
      <c r="L10" s="58"/>
      <c r="M10" s="58"/>
      <c r="N10" s="57" t="s">
        <v>47</v>
      </c>
      <c r="O10" s="58"/>
      <c r="P10" s="58"/>
      <c r="Q10" s="58"/>
      <c r="R10" s="58"/>
      <c r="S10" s="57" t="s">
        <v>47</v>
      </c>
      <c r="T10" s="58"/>
      <c r="U10" s="58"/>
      <c r="V10" s="58"/>
      <c r="W10" s="57" t="s">
        <v>82</v>
      </c>
      <c r="X10" s="58"/>
      <c r="Y10" s="58"/>
      <c r="Z10" s="58"/>
      <c r="AA10" s="58"/>
      <c r="AB10" s="58"/>
      <c r="AC10" s="57" t="s">
        <v>47</v>
      </c>
      <c r="AD10" s="58"/>
      <c r="AE10" s="58"/>
      <c r="AF10" s="57" t="s">
        <v>47</v>
      </c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43</v>
      </c>
      <c r="B11" s="51">
        <v>44</v>
      </c>
      <c r="C11" s="52">
        <f ca="1" t="shared" si="0"/>
        <v>3</v>
      </c>
      <c r="D11" s="65" t="s">
        <v>206</v>
      </c>
      <c r="E11" s="51" t="s">
        <v>45</v>
      </c>
      <c r="F11" s="51">
        <v>89</v>
      </c>
      <c r="G11" s="54" t="s">
        <v>207</v>
      </c>
      <c r="H11" s="55"/>
      <c r="I11" s="55"/>
      <c r="J11" s="55"/>
      <c r="K11" s="56"/>
      <c r="L11" s="57" t="s">
        <v>188</v>
      </c>
      <c r="M11" s="58"/>
      <c r="N11" s="58"/>
      <c r="O11" s="58"/>
      <c r="P11" s="58"/>
      <c r="Q11" s="58"/>
      <c r="R11" s="58"/>
      <c r="S11" s="58"/>
      <c r="T11" s="57" t="s">
        <v>47</v>
      </c>
      <c r="U11" s="58"/>
      <c r="V11" s="58"/>
      <c r="W11" s="58"/>
      <c r="X11" s="58"/>
      <c r="Y11" s="57" t="s">
        <v>47</v>
      </c>
      <c r="Z11" s="58"/>
      <c r="AA11" s="58"/>
      <c r="AB11" s="58"/>
      <c r="AC11" s="58"/>
      <c r="AD11" s="57" t="s">
        <v>54</v>
      </c>
      <c r="AE11" s="58"/>
      <c r="AF11" s="58"/>
      <c r="AG11" s="58"/>
      <c r="AH11" s="57" t="s">
        <v>54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72</v>
      </c>
      <c r="C12" s="52">
        <f ca="1" t="shared" si="0"/>
        <v>4</v>
      </c>
      <c r="D12" s="65" t="s">
        <v>208</v>
      </c>
      <c r="E12" s="51" t="s">
        <v>45</v>
      </c>
      <c r="F12" s="51">
        <v>89</v>
      </c>
      <c r="G12" s="54" t="s">
        <v>209</v>
      </c>
      <c r="H12" s="55"/>
      <c r="I12" s="55"/>
      <c r="J12" s="55"/>
      <c r="K12" s="56"/>
      <c r="L12" s="58"/>
      <c r="M12" s="58"/>
      <c r="N12" s="57" t="s">
        <v>54</v>
      </c>
      <c r="O12" s="58"/>
      <c r="P12" s="58"/>
      <c r="Q12" s="58"/>
      <c r="R12" s="57" t="s">
        <v>59</v>
      </c>
      <c r="S12" s="58"/>
      <c r="T12" s="58"/>
      <c r="U12" s="58"/>
      <c r="V12" s="57" t="s">
        <v>132</v>
      </c>
      <c r="W12" s="58"/>
      <c r="X12" s="58"/>
      <c r="Y12" s="58"/>
      <c r="Z12" s="57" t="s">
        <v>47</v>
      </c>
      <c r="AA12" s="58"/>
      <c r="AB12" s="58"/>
      <c r="AC12" s="58"/>
      <c r="AD12" s="58"/>
      <c r="AE12" s="58"/>
      <c r="AF12" s="58"/>
      <c r="AG12" s="58"/>
      <c r="AH12" s="58"/>
      <c r="AI12" s="57" t="s">
        <v>59</v>
      </c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72</v>
      </c>
      <c r="C13" s="52">
        <f ca="1">OFFSET(C13,15,0)</f>
        <v>5</v>
      </c>
      <c r="D13" s="65" t="s">
        <v>210</v>
      </c>
      <c r="E13" s="51" t="s">
        <v>45</v>
      </c>
      <c r="F13" s="51">
        <v>98</v>
      </c>
      <c r="G13" s="54" t="s">
        <v>209</v>
      </c>
      <c r="H13" s="55"/>
      <c r="I13" s="55"/>
      <c r="J13" s="55"/>
      <c r="K13" s="56"/>
      <c r="L13" s="58"/>
      <c r="M13" s="58"/>
      <c r="N13" s="58"/>
      <c r="O13" s="57" t="s">
        <v>54</v>
      </c>
      <c r="P13" s="58"/>
      <c r="Q13" s="58"/>
      <c r="R13" s="58"/>
      <c r="S13" s="58"/>
      <c r="T13" s="57" t="s">
        <v>54</v>
      </c>
      <c r="U13" s="58"/>
      <c r="V13" s="58"/>
      <c r="W13" s="58"/>
      <c r="X13" s="58"/>
      <c r="Y13" s="58"/>
      <c r="Z13" s="58"/>
      <c r="AA13" s="57" t="s">
        <v>54</v>
      </c>
      <c r="AB13" s="58"/>
      <c r="AC13" s="58"/>
      <c r="AD13" s="58"/>
      <c r="AE13" s="58"/>
      <c r="AF13" s="57" t="s">
        <v>58</v>
      </c>
      <c r="AG13" s="58"/>
      <c r="AH13" s="58"/>
      <c r="AI13" s="58"/>
      <c r="AJ13" s="57" t="s">
        <v>54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72</v>
      </c>
      <c r="C14" s="52">
        <f ca="1" t="shared" si="0"/>
        <v>6</v>
      </c>
      <c r="D14" s="65" t="s">
        <v>211</v>
      </c>
      <c r="E14" s="51" t="s">
        <v>45</v>
      </c>
      <c r="F14" s="51">
        <v>91</v>
      </c>
      <c r="G14" s="54" t="s">
        <v>212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47</v>
      </c>
      <c r="R14" s="58"/>
      <c r="S14" s="58"/>
      <c r="T14" s="58"/>
      <c r="U14" s="57" t="s">
        <v>47</v>
      </c>
      <c r="V14" s="58"/>
      <c r="W14" s="57" t="s">
        <v>188</v>
      </c>
      <c r="X14" s="58"/>
      <c r="Y14" s="58"/>
      <c r="Z14" s="58"/>
      <c r="AA14" s="58"/>
      <c r="AB14" s="58"/>
      <c r="AC14" s="58"/>
      <c r="AD14" s="57" t="s">
        <v>188</v>
      </c>
      <c r="AE14" s="58"/>
      <c r="AF14" s="58"/>
      <c r="AG14" s="57" t="s">
        <v>47</v>
      </c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149</v>
      </c>
      <c r="B15" s="51">
        <v>79</v>
      </c>
      <c r="C15" s="52">
        <f ca="1" t="shared" si="0"/>
        <v>7</v>
      </c>
      <c r="D15" s="65" t="s">
        <v>213</v>
      </c>
      <c r="E15" s="51" t="s">
        <v>45</v>
      </c>
      <c r="F15" s="51">
        <v>98</v>
      </c>
      <c r="G15" s="54" t="s">
        <v>151</v>
      </c>
      <c r="H15" s="55"/>
      <c r="I15" s="55"/>
      <c r="J15" s="55"/>
      <c r="K15" s="56"/>
      <c r="L15" s="58"/>
      <c r="M15" s="58"/>
      <c r="N15" s="58"/>
      <c r="O15" s="58"/>
      <c r="P15" s="57" t="s">
        <v>214</v>
      </c>
      <c r="Q15" s="58"/>
      <c r="R15" s="58"/>
      <c r="S15" s="57" t="s">
        <v>54</v>
      </c>
      <c r="T15" s="58"/>
      <c r="U15" s="58"/>
      <c r="V15" s="58"/>
      <c r="W15" s="58"/>
      <c r="X15" s="58"/>
      <c r="Y15" s="57" t="s">
        <v>54</v>
      </c>
      <c r="Z15" s="58"/>
      <c r="AA15" s="58"/>
      <c r="AB15" s="57" t="s">
        <v>54</v>
      </c>
      <c r="AC15" s="58"/>
      <c r="AD15" s="58"/>
      <c r="AE15" s="57" t="s">
        <v>215</v>
      </c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44</v>
      </c>
      <c r="C16" s="52">
        <f ca="1" t="shared" si="0"/>
        <v>8</v>
      </c>
      <c r="D16" s="65" t="s">
        <v>216</v>
      </c>
      <c r="E16" s="51" t="s">
        <v>45</v>
      </c>
      <c r="F16" s="51">
        <v>99</v>
      </c>
      <c r="G16" s="54" t="s">
        <v>217</v>
      </c>
      <c r="H16" s="55"/>
      <c r="I16" s="55"/>
      <c r="J16" s="55"/>
      <c r="K16" s="56"/>
      <c r="L16" s="58"/>
      <c r="M16" s="57" t="s">
        <v>47</v>
      </c>
      <c r="N16" s="58"/>
      <c r="O16" s="58"/>
      <c r="P16" s="58"/>
      <c r="Q16" s="58"/>
      <c r="R16" s="57" t="s">
        <v>47</v>
      </c>
      <c r="S16" s="58"/>
      <c r="T16" s="58"/>
      <c r="U16" s="58"/>
      <c r="V16" s="58"/>
      <c r="W16" s="58"/>
      <c r="X16" s="57" t="s">
        <v>132</v>
      </c>
      <c r="Y16" s="58"/>
      <c r="Z16" s="58"/>
      <c r="AA16" s="58"/>
      <c r="AB16" s="58"/>
      <c r="AC16" s="57" t="s">
        <v>54</v>
      </c>
      <c r="AD16" s="58"/>
      <c r="AE16" s="58"/>
      <c r="AF16" s="58"/>
      <c r="AG16" s="58"/>
      <c r="AH16" s="57" t="s">
        <v>47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49</v>
      </c>
      <c r="C17" s="52">
        <f ca="1" t="shared" si="0"/>
        <v>9</v>
      </c>
      <c r="D17" s="65" t="s">
        <v>218</v>
      </c>
      <c r="E17" s="51" t="s">
        <v>45</v>
      </c>
      <c r="F17" s="51">
        <v>101</v>
      </c>
      <c r="G17" s="54" t="s">
        <v>186</v>
      </c>
      <c r="H17" s="55"/>
      <c r="I17" s="55"/>
      <c r="J17" s="55"/>
      <c r="K17" s="56"/>
      <c r="L17" s="58"/>
      <c r="M17" s="58"/>
      <c r="N17" s="58"/>
      <c r="O17" s="57" t="s">
        <v>47</v>
      </c>
      <c r="P17" s="58"/>
      <c r="Q17" s="58"/>
      <c r="R17" s="58"/>
      <c r="S17" s="58"/>
      <c r="T17" s="58"/>
      <c r="U17" s="57" t="s">
        <v>59</v>
      </c>
      <c r="V17" s="58"/>
      <c r="W17" s="58"/>
      <c r="X17" s="57" t="s">
        <v>47</v>
      </c>
      <c r="Y17" s="58"/>
      <c r="Z17" s="58"/>
      <c r="AA17" s="58"/>
      <c r="AB17" s="57" t="s">
        <v>47</v>
      </c>
      <c r="AC17" s="58"/>
      <c r="AD17" s="58"/>
      <c r="AE17" s="58"/>
      <c r="AF17" s="58"/>
      <c r="AG17" s="58"/>
      <c r="AH17" s="58"/>
      <c r="AI17" s="57" t="s">
        <v>47</v>
      </c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44</v>
      </c>
      <c r="C18" s="52">
        <f ca="1" t="shared" si="0"/>
        <v>10</v>
      </c>
      <c r="D18" s="65" t="s">
        <v>219</v>
      </c>
      <c r="E18" s="67" t="s">
        <v>45</v>
      </c>
      <c r="F18" s="67">
        <v>125</v>
      </c>
      <c r="G18" s="54" t="s">
        <v>220</v>
      </c>
      <c r="H18" s="55"/>
      <c r="I18" s="55"/>
      <c r="J18" s="55"/>
      <c r="K18" s="56"/>
      <c r="L18" s="58"/>
      <c r="M18" s="57" t="s">
        <v>140</v>
      </c>
      <c r="N18" s="58"/>
      <c r="O18" s="58"/>
      <c r="P18" s="57" t="s">
        <v>47</v>
      </c>
      <c r="Q18" s="58"/>
      <c r="R18" s="58"/>
      <c r="S18" s="58"/>
      <c r="T18" s="58"/>
      <c r="U18" s="58"/>
      <c r="V18" s="58"/>
      <c r="W18" s="58"/>
      <c r="X18" s="58"/>
      <c r="Y18" s="58"/>
      <c r="Z18" s="57" t="s">
        <v>54</v>
      </c>
      <c r="AA18" s="58"/>
      <c r="AB18" s="58"/>
      <c r="AC18" s="58"/>
      <c r="AD18" s="58"/>
      <c r="AE18" s="58"/>
      <c r="AF18" s="58"/>
      <c r="AG18" s="57" t="s">
        <v>132</v>
      </c>
      <c r="AH18" s="58"/>
      <c r="AI18" s="58"/>
      <c r="AJ18" s="57" t="s">
        <v>66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4" t="s">
        <v>87</v>
      </c>
      <c r="H20" s="44" t="s">
        <v>88</v>
      </c>
      <c r="I20" s="44" t="s">
        <v>89</v>
      </c>
      <c r="J20" s="44" t="s">
        <v>90</v>
      </c>
      <c r="K20" s="44" t="s">
        <v>91</v>
      </c>
      <c r="L20" s="44" t="s">
        <v>92</v>
      </c>
      <c r="M20" s="44" t="s">
        <v>93</v>
      </c>
      <c r="N20" s="44" t="s">
        <v>94</v>
      </c>
      <c r="O20" s="44" t="s">
        <v>95</v>
      </c>
      <c r="P20" s="44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4" t="s">
        <v>98</v>
      </c>
      <c r="H21" s="44" t="s">
        <v>99</v>
      </c>
      <c r="I21" s="44" t="s">
        <v>100</v>
      </c>
      <c r="J21" s="44" t="s">
        <v>101</v>
      </c>
      <c r="K21" s="44" t="s">
        <v>102</v>
      </c>
      <c r="L21" s="44" t="s">
        <v>103</v>
      </c>
      <c r="M21" s="44" t="s">
        <v>104</v>
      </c>
      <c r="N21" s="44" t="s">
        <v>105</v>
      </c>
      <c r="O21" s="44" t="s">
        <v>106</v>
      </c>
      <c r="P21" s="44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16"/>
      <c r="T23" s="117"/>
      <c r="U23" s="117"/>
      <c r="V23" s="117"/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49</v>
      </c>
      <c r="C24" s="125">
        <v>1</v>
      </c>
      <c r="D24" s="65" t="str">
        <f ca="1">OFFSET(D24,-15,0)</f>
        <v>ROGER Didier</v>
      </c>
      <c r="E24" s="126" t="str">
        <f ca="1">OFFSET(E24,-15,0)</f>
        <v>M</v>
      </c>
      <c r="F24" s="51">
        <v>47</v>
      </c>
      <c r="G24" s="127">
        <v>0</v>
      </c>
      <c r="H24" s="127">
        <v>10</v>
      </c>
      <c r="I24" s="127">
        <v>0</v>
      </c>
      <c r="J24" s="127">
        <v>0</v>
      </c>
      <c r="K24" s="128">
        <v>0</v>
      </c>
      <c r="L24" s="129" t="s">
        <v>154</v>
      </c>
      <c r="M24" s="130">
        <f>SUM(G24:K24)</f>
        <v>10</v>
      </c>
      <c r="N24" s="131"/>
      <c r="O24" s="132"/>
      <c r="P24" s="133">
        <f aca="true" ca="1" t="shared" si="1" ref="P24:P33">SUM(OFFSET(P24,0,-10),OFFSET(P24,0,-3))</f>
        <v>57</v>
      </c>
      <c r="Q24" s="134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PDL</v>
      </c>
      <c r="B25" s="124">
        <f ca="1" t="shared" si="3"/>
        <v>72</v>
      </c>
      <c r="C25" s="125">
        <v>2</v>
      </c>
      <c r="D25" s="65" t="str">
        <f aca="true" ca="1" t="shared" si="4" ref="D25:E33">OFFSET(D25,-15,0)</f>
        <v>JOSEPH Franck</v>
      </c>
      <c r="E25" s="126" t="str">
        <f ca="1" t="shared" si="4"/>
        <v>M</v>
      </c>
      <c r="F25" s="51">
        <v>0</v>
      </c>
      <c r="G25" s="127">
        <v>0</v>
      </c>
      <c r="H25" s="127">
        <v>0</v>
      </c>
      <c r="I25" s="127">
        <v>0</v>
      </c>
      <c r="J25" s="127">
        <v>0</v>
      </c>
      <c r="K25" s="128">
        <v>0</v>
      </c>
      <c r="L25" s="129" t="s">
        <v>154</v>
      </c>
      <c r="M25" s="130">
        <f aca="true" t="shared" si="5" ref="M25:M33">SUM(G25:K25)</f>
        <v>0</v>
      </c>
      <c r="N25" s="131"/>
      <c r="O25" s="132"/>
      <c r="P25" s="133">
        <f ca="1" t="shared" si="1"/>
        <v>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5</v>
      </c>
    </row>
    <row r="26" spans="1:50" s="61" customFormat="1" ht="21" customHeight="1">
      <c r="A26" s="123" t="str">
        <f ca="1" t="shared" si="3"/>
        <v>PDL</v>
      </c>
      <c r="B26" s="124">
        <f ca="1" t="shared" si="3"/>
        <v>44</v>
      </c>
      <c r="C26" s="125">
        <v>3</v>
      </c>
      <c r="D26" s="65" t="str">
        <f ca="1" t="shared" si="4"/>
        <v>CALLARD Alexandre</v>
      </c>
      <c r="E26" s="126" t="str">
        <f ca="1" t="shared" si="4"/>
        <v>M</v>
      </c>
      <c r="F26" s="51">
        <v>0</v>
      </c>
      <c r="G26" s="127">
        <v>0</v>
      </c>
      <c r="H26" s="127">
        <v>0</v>
      </c>
      <c r="I26" s="127">
        <v>0</v>
      </c>
      <c r="J26" s="127">
        <v>10</v>
      </c>
      <c r="K26" s="128">
        <v>10</v>
      </c>
      <c r="L26" s="129" t="s">
        <v>154</v>
      </c>
      <c r="M26" s="130">
        <f t="shared" si="5"/>
        <v>20</v>
      </c>
      <c r="N26" s="131"/>
      <c r="O26" s="132"/>
      <c r="P26" s="133">
        <f ca="1" t="shared" si="1"/>
        <v>20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72</v>
      </c>
      <c r="C27" s="125">
        <v>4</v>
      </c>
      <c r="D27" s="65" t="str">
        <f ca="1" t="shared" si="4"/>
        <v>LELONG Olivier Auguste</v>
      </c>
      <c r="E27" s="126" t="str">
        <f ca="1" t="shared" si="4"/>
        <v>M</v>
      </c>
      <c r="F27" s="51">
        <v>20</v>
      </c>
      <c r="G27" s="127">
        <v>10</v>
      </c>
      <c r="H27" s="127">
        <v>10</v>
      </c>
      <c r="I27" s="127">
        <v>10</v>
      </c>
      <c r="J27" s="127">
        <v>0</v>
      </c>
      <c r="K27" s="128">
        <v>10</v>
      </c>
      <c r="L27" s="129" t="s">
        <v>154</v>
      </c>
      <c r="M27" s="130">
        <f t="shared" si="5"/>
        <v>40</v>
      </c>
      <c r="N27" s="131"/>
      <c r="O27" s="132"/>
      <c r="P27" s="133">
        <f ca="1" t="shared" si="1"/>
        <v>60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72</v>
      </c>
      <c r="C28" s="125">
        <v>5</v>
      </c>
      <c r="D28" s="65" t="str">
        <f ca="1" t="shared" si="4"/>
        <v>CADIER William</v>
      </c>
      <c r="E28" s="126" t="str">
        <f ca="1" t="shared" si="4"/>
        <v>M</v>
      </c>
      <c r="F28" s="51">
        <v>0</v>
      </c>
      <c r="G28" s="127">
        <v>10</v>
      </c>
      <c r="H28" s="127">
        <v>10</v>
      </c>
      <c r="I28" s="127">
        <v>10</v>
      </c>
      <c r="J28" s="127">
        <v>10</v>
      </c>
      <c r="K28" s="128">
        <v>10</v>
      </c>
      <c r="L28" s="129" t="s">
        <v>154</v>
      </c>
      <c r="M28" s="130">
        <f t="shared" si="5"/>
        <v>50</v>
      </c>
      <c r="N28" s="131"/>
      <c r="O28" s="132"/>
      <c r="P28" s="133">
        <f ca="1" t="shared" si="1"/>
        <v>50</v>
      </c>
      <c r="Q28" s="134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72</v>
      </c>
      <c r="C29" s="125">
        <v>6</v>
      </c>
      <c r="D29" s="65" t="str">
        <f ca="1" t="shared" si="4"/>
        <v>AUBERT Bruno</v>
      </c>
      <c r="E29" s="126" t="str">
        <f ca="1" t="shared" si="4"/>
        <v>M</v>
      </c>
      <c r="F29" s="51">
        <v>37</v>
      </c>
      <c r="G29" s="127">
        <v>0</v>
      </c>
      <c r="H29" s="127">
        <v>0</v>
      </c>
      <c r="I29" s="127">
        <v>0</v>
      </c>
      <c r="J29" s="127">
        <v>0</v>
      </c>
      <c r="K29" s="128">
        <v>0</v>
      </c>
      <c r="L29" s="129" t="s">
        <v>154</v>
      </c>
      <c r="M29" s="130">
        <f t="shared" si="5"/>
        <v>0</v>
      </c>
      <c r="N29" s="131"/>
      <c r="O29" s="132"/>
      <c r="P29" s="133">
        <f ca="1" t="shared" si="1"/>
        <v>37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5</v>
      </c>
      <c r="AR29" s="47"/>
    </row>
    <row r="30" spans="1:44" s="61" customFormat="1" ht="21" customHeight="1">
      <c r="A30" s="123" t="str">
        <f ca="1" t="shared" si="3"/>
        <v>PC</v>
      </c>
      <c r="B30" s="124">
        <f ca="1" t="shared" si="3"/>
        <v>79</v>
      </c>
      <c r="C30" s="125">
        <v>7</v>
      </c>
      <c r="D30" s="65" t="str">
        <f ca="1" t="shared" si="4"/>
        <v>LAVAULT Anthony</v>
      </c>
      <c r="E30" s="126" t="str">
        <f ca="1" t="shared" si="4"/>
        <v>M</v>
      </c>
      <c r="F30" s="51">
        <v>30</v>
      </c>
      <c r="G30" s="127">
        <v>10</v>
      </c>
      <c r="H30" s="127">
        <v>10</v>
      </c>
      <c r="I30" s="127">
        <v>10</v>
      </c>
      <c r="J30" s="127">
        <v>10</v>
      </c>
      <c r="K30" s="128">
        <v>10</v>
      </c>
      <c r="L30" s="129" t="s">
        <v>154</v>
      </c>
      <c r="M30" s="130">
        <f t="shared" si="5"/>
        <v>50</v>
      </c>
      <c r="N30" s="131"/>
      <c r="O30" s="132"/>
      <c r="P30" s="133">
        <f ca="1" t="shared" si="1"/>
        <v>80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5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44</v>
      </c>
      <c r="C31" s="125">
        <v>8</v>
      </c>
      <c r="D31" s="65" t="str">
        <f ca="1" t="shared" si="4"/>
        <v>HORAUX Frederic</v>
      </c>
      <c r="E31" s="126" t="str">
        <f ca="1" t="shared" si="4"/>
        <v>M</v>
      </c>
      <c r="F31" s="51">
        <v>40</v>
      </c>
      <c r="G31" s="127">
        <v>0</v>
      </c>
      <c r="H31" s="127">
        <v>0</v>
      </c>
      <c r="I31" s="127">
        <v>10</v>
      </c>
      <c r="J31" s="127">
        <v>10</v>
      </c>
      <c r="K31" s="128">
        <v>0</v>
      </c>
      <c r="L31" s="129" t="s">
        <v>154</v>
      </c>
      <c r="M31" s="130">
        <f t="shared" si="5"/>
        <v>20</v>
      </c>
      <c r="N31" s="131"/>
      <c r="O31" s="132"/>
      <c r="P31" s="133">
        <f ca="1" t="shared" si="1"/>
        <v>60</v>
      </c>
      <c r="Q31" s="134"/>
      <c r="R31" s="73"/>
      <c r="S31" s="135"/>
      <c r="T31" s="136"/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49</v>
      </c>
      <c r="C32" s="125">
        <v>9</v>
      </c>
      <c r="D32" s="65" t="str">
        <f ca="1" t="shared" si="4"/>
        <v>GASNIER Olivier</v>
      </c>
      <c r="E32" s="126" t="str">
        <f ca="1" t="shared" si="4"/>
        <v>M</v>
      </c>
      <c r="F32" s="51">
        <v>20</v>
      </c>
      <c r="G32" s="127">
        <v>0</v>
      </c>
      <c r="H32" s="127">
        <v>10</v>
      </c>
      <c r="I32" s="127">
        <v>0</v>
      </c>
      <c r="J32" s="127">
        <v>0</v>
      </c>
      <c r="K32" s="128">
        <v>0</v>
      </c>
      <c r="L32" s="129" t="s">
        <v>154</v>
      </c>
      <c r="M32" s="130">
        <f t="shared" si="5"/>
        <v>10</v>
      </c>
      <c r="N32" s="131"/>
      <c r="O32" s="132"/>
      <c r="P32" s="114">
        <f ca="1" t="shared" si="1"/>
        <v>30</v>
      </c>
      <c r="Q32" s="115"/>
      <c r="R32" s="141"/>
      <c r="S32" s="135"/>
      <c r="T32" s="136"/>
      <c r="U32" s="136"/>
      <c r="V32" s="136"/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44</v>
      </c>
      <c r="C33" s="145">
        <v>10</v>
      </c>
      <c r="D33" s="178" t="str">
        <f ca="1" t="shared" si="4"/>
        <v>LEBON Gilles</v>
      </c>
      <c r="E33" s="147" t="str">
        <f ca="1" t="shared" si="4"/>
        <v>M</v>
      </c>
      <c r="F33" s="139">
        <v>0</v>
      </c>
      <c r="G33" s="148">
        <v>7</v>
      </c>
      <c r="H33" s="148">
        <v>0</v>
      </c>
      <c r="I33" s="148">
        <v>10</v>
      </c>
      <c r="J33" s="148">
        <v>10</v>
      </c>
      <c r="K33" s="149">
        <v>0</v>
      </c>
      <c r="L33" s="150" t="s">
        <v>154</v>
      </c>
      <c r="M33" s="151">
        <f t="shared" si="5"/>
        <v>27</v>
      </c>
      <c r="N33" s="152"/>
      <c r="O33" s="132"/>
      <c r="P33" s="114">
        <f ca="1" t="shared" si="1"/>
        <v>27</v>
      </c>
      <c r="Q33" s="115"/>
      <c r="R33" s="141"/>
      <c r="S33" s="153"/>
      <c r="T33" s="154"/>
      <c r="U33" s="154"/>
      <c r="V33" s="154"/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56" t="s">
        <v>123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25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>
        <v>8</v>
      </c>
      <c r="T35" s="162">
        <v>9</v>
      </c>
      <c r="U35" s="162">
        <v>10</v>
      </c>
      <c r="V35" s="162">
        <v>11</v>
      </c>
      <c r="W35" s="162">
        <v>12</v>
      </c>
      <c r="X35" s="162">
        <v>13</v>
      </c>
      <c r="Y35" s="162">
        <v>14</v>
      </c>
      <c r="Z35" s="162">
        <v>15</v>
      </c>
      <c r="AA35" s="162">
        <v>16</v>
      </c>
      <c r="AB35" s="162">
        <v>17</v>
      </c>
      <c r="AC35" s="162">
        <v>18</v>
      </c>
      <c r="AD35" s="162">
        <v>19</v>
      </c>
      <c r="AE35" s="162">
        <v>20</v>
      </c>
      <c r="AF35" s="162">
        <v>21</v>
      </c>
      <c r="AG35" s="162">
        <v>22</v>
      </c>
      <c r="AH35" s="162">
        <v>23</v>
      </c>
      <c r="AI35" s="162">
        <v>24</v>
      </c>
      <c r="AJ35" s="162">
        <v>25</v>
      </c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>
        <v>2</v>
      </c>
      <c r="T36" s="162">
        <v>2</v>
      </c>
      <c r="U36" s="162">
        <v>2</v>
      </c>
      <c r="V36" s="162">
        <v>3</v>
      </c>
      <c r="W36" s="162">
        <v>3</v>
      </c>
      <c r="X36" s="162">
        <v>3</v>
      </c>
      <c r="Y36" s="162">
        <v>3</v>
      </c>
      <c r="Z36" s="162">
        <v>4</v>
      </c>
      <c r="AA36" s="162">
        <v>4</v>
      </c>
      <c r="AB36" s="162">
        <v>4</v>
      </c>
      <c r="AC36" s="162">
        <v>4</v>
      </c>
      <c r="AD36" s="162">
        <v>4</v>
      </c>
      <c r="AE36" s="162">
        <v>5</v>
      </c>
      <c r="AF36" s="162">
        <v>5</v>
      </c>
      <c r="AG36" s="162">
        <v>5</v>
      </c>
      <c r="AH36" s="162">
        <v>5</v>
      </c>
      <c r="AI36" s="162">
        <v>5</v>
      </c>
      <c r="AJ36" s="162">
        <v>5</v>
      </c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>
        <v>2</v>
      </c>
      <c r="T37" s="162">
        <v>2</v>
      </c>
      <c r="U37" s="162">
        <v>2</v>
      </c>
      <c r="V37" s="162">
        <v>3</v>
      </c>
      <c r="W37" s="162">
        <v>3</v>
      </c>
      <c r="X37" s="162">
        <v>3</v>
      </c>
      <c r="Y37" s="162">
        <v>3</v>
      </c>
      <c r="Z37" s="162">
        <v>3</v>
      </c>
      <c r="AA37" s="162">
        <v>3</v>
      </c>
      <c r="AB37" s="162">
        <v>4</v>
      </c>
      <c r="AC37" s="162">
        <v>4</v>
      </c>
      <c r="AD37" s="162">
        <v>4</v>
      </c>
      <c r="AE37" s="162">
        <v>5</v>
      </c>
      <c r="AF37" s="162">
        <v>4</v>
      </c>
      <c r="AG37" s="162">
        <v>4</v>
      </c>
      <c r="AH37" s="162">
        <v>5</v>
      </c>
      <c r="AI37" s="162">
        <v>5</v>
      </c>
      <c r="AJ37" s="162">
        <v>5</v>
      </c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0</v>
      </c>
      <c r="M39" s="171">
        <v>0</v>
      </c>
      <c r="N39" s="171">
        <v>0</v>
      </c>
      <c r="O39" s="171">
        <v>10</v>
      </c>
      <c r="P39" s="171">
        <v>10</v>
      </c>
      <c r="Q39" s="171">
        <v>10</v>
      </c>
      <c r="R39" s="171">
        <v>10</v>
      </c>
      <c r="S39" s="171">
        <v>0</v>
      </c>
      <c r="T39" s="171">
        <v>0</v>
      </c>
      <c r="U39" s="171">
        <v>0</v>
      </c>
      <c r="V39" s="171">
        <v>0</v>
      </c>
      <c r="W39" s="171">
        <v>0</v>
      </c>
      <c r="X39" s="171">
        <v>10</v>
      </c>
      <c r="Y39" s="171">
        <v>0</v>
      </c>
      <c r="Z39" s="171">
        <v>0</v>
      </c>
      <c r="AA39" s="171">
        <v>0</v>
      </c>
      <c r="AB39" s="171">
        <v>10</v>
      </c>
      <c r="AC39" s="171">
        <v>0</v>
      </c>
      <c r="AD39" s="171">
        <v>10</v>
      </c>
      <c r="AE39" s="171">
        <v>0</v>
      </c>
      <c r="AF39" s="172">
        <v>0</v>
      </c>
      <c r="AG39" s="172">
        <v>0</v>
      </c>
      <c r="AH39" s="172">
        <v>10</v>
      </c>
      <c r="AI39" s="172">
        <v>10</v>
      </c>
      <c r="AJ39" s="172">
        <v>10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7</v>
      </c>
      <c r="N40" s="171">
        <v>10</v>
      </c>
      <c r="O40" s="171">
        <v>0</v>
      </c>
      <c r="P40" s="171">
        <v>0</v>
      </c>
      <c r="Q40" s="171">
        <v>0</v>
      </c>
      <c r="R40" s="171">
        <v>0</v>
      </c>
      <c r="S40" s="171">
        <v>10</v>
      </c>
      <c r="T40" s="171">
        <v>10</v>
      </c>
      <c r="U40" s="171">
        <v>10</v>
      </c>
      <c r="V40" s="171">
        <v>10</v>
      </c>
      <c r="W40" s="171">
        <v>0</v>
      </c>
      <c r="X40" s="171">
        <v>0</v>
      </c>
      <c r="Y40" s="171">
        <v>10</v>
      </c>
      <c r="Z40" s="171">
        <v>10</v>
      </c>
      <c r="AA40" s="171">
        <v>10</v>
      </c>
      <c r="AB40" s="171">
        <v>0</v>
      </c>
      <c r="AC40" s="171">
        <v>10</v>
      </c>
      <c r="AD40" s="171">
        <v>0</v>
      </c>
      <c r="AE40" s="171">
        <v>10</v>
      </c>
      <c r="AF40" s="171">
        <v>10</v>
      </c>
      <c r="AG40" s="171">
        <v>10</v>
      </c>
      <c r="AH40" s="171">
        <v>0</v>
      </c>
      <c r="AI40" s="171">
        <v>0</v>
      </c>
      <c r="AJ40" s="173">
        <v>0</v>
      </c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18" sqref="G18:K18"/>
      <selection pane="bottomLeft" activeCell="Q8" sqref="Q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221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222</v>
      </c>
      <c r="U2" s="15"/>
      <c r="V2" s="15"/>
      <c r="W2" s="5"/>
      <c r="X2" s="16" t="str">
        <f>IF(T2="","",T2)</f>
        <v>4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30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179"/>
      <c r="I8" s="41"/>
      <c r="J8" s="41"/>
      <c r="K8" s="42"/>
      <c r="L8" s="43" t="s">
        <v>17</v>
      </c>
      <c r="M8" s="43" t="s">
        <v>18</v>
      </c>
      <c r="N8" s="43" t="s">
        <v>19</v>
      </c>
      <c r="O8" s="43" t="s">
        <v>20</v>
      </c>
      <c r="P8" s="43" t="s">
        <v>21</v>
      </c>
      <c r="Q8" s="43" t="s">
        <v>22</v>
      </c>
      <c r="R8" s="43" t="s">
        <v>23</v>
      </c>
      <c r="S8" s="44" t="s">
        <v>24</v>
      </c>
      <c r="T8" s="43" t="s">
        <v>25</v>
      </c>
      <c r="U8" s="43" t="s">
        <v>26</v>
      </c>
      <c r="V8" s="43" t="s">
        <v>27</v>
      </c>
      <c r="W8" s="44" t="s">
        <v>28</v>
      </c>
      <c r="X8" s="43" t="s">
        <v>29</v>
      </c>
      <c r="Y8" s="43" t="s">
        <v>30</v>
      </c>
      <c r="Z8" s="45" t="s">
        <v>31</v>
      </c>
      <c r="AA8" s="43" t="s">
        <v>32</v>
      </c>
      <c r="AB8" s="45" t="s">
        <v>33</v>
      </c>
      <c r="AC8" s="45" t="s">
        <v>34</v>
      </c>
      <c r="AD8" s="43" t="s">
        <v>35</v>
      </c>
      <c r="AE8" s="45" t="s">
        <v>36</v>
      </c>
      <c r="AF8" s="45" t="s">
        <v>37</v>
      </c>
      <c r="AG8" s="45" t="s">
        <v>38</v>
      </c>
      <c r="AH8" s="43" t="s">
        <v>39</v>
      </c>
      <c r="AI8" s="45" t="s">
        <v>40</v>
      </c>
      <c r="AJ8" s="175" t="s">
        <v>41</v>
      </c>
      <c r="AK8" s="47"/>
      <c r="AL8" s="47"/>
      <c r="AM8" s="47"/>
      <c r="AN8" s="47"/>
      <c r="AP8" s="48" t="s">
        <v>42</v>
      </c>
      <c r="AQ8" s="49"/>
      <c r="AT8" s="50"/>
    </row>
    <row r="9" spans="1:46" s="61" customFormat="1" ht="18.75" customHeight="1">
      <c r="A9" s="51" t="s">
        <v>51</v>
      </c>
      <c r="B9" s="51">
        <v>35</v>
      </c>
      <c r="C9" s="52">
        <f ca="1">OFFSET(C9,15,0)</f>
        <v>1</v>
      </c>
      <c r="D9" s="53" t="s">
        <v>223</v>
      </c>
      <c r="E9" s="51" t="s">
        <v>45</v>
      </c>
      <c r="F9" s="51">
        <v>73</v>
      </c>
      <c r="G9" s="54" t="s">
        <v>224</v>
      </c>
      <c r="H9" s="55"/>
      <c r="I9" s="55"/>
      <c r="J9" s="55"/>
      <c r="K9" s="56"/>
      <c r="L9" s="57" t="s">
        <v>214</v>
      </c>
      <c r="M9" s="58"/>
      <c r="N9" s="58"/>
      <c r="O9" s="58"/>
      <c r="P9" s="58"/>
      <c r="Q9" s="57" t="s">
        <v>82</v>
      </c>
      <c r="R9" s="58"/>
      <c r="S9" s="58"/>
      <c r="T9" s="58"/>
      <c r="U9" s="58"/>
      <c r="V9" s="57" t="s">
        <v>47</v>
      </c>
      <c r="W9" s="58"/>
      <c r="X9" s="58"/>
      <c r="Y9" s="58"/>
      <c r="Z9" s="58"/>
      <c r="AA9" s="57" t="s">
        <v>82</v>
      </c>
      <c r="AB9" s="58"/>
      <c r="AC9" s="58"/>
      <c r="AD9" s="58"/>
      <c r="AE9" s="57"/>
      <c r="AF9" s="58"/>
      <c r="AG9" s="58"/>
      <c r="AH9" s="58"/>
      <c r="AI9" s="58"/>
      <c r="AJ9" s="58"/>
      <c r="AK9" s="59"/>
      <c r="AL9" s="60"/>
      <c r="AM9" s="59"/>
      <c r="AN9" s="60"/>
      <c r="AP9" s="62" t="s">
        <v>50</v>
      </c>
      <c r="AQ9" s="63">
        <v>100</v>
      </c>
      <c r="AT9" s="64"/>
    </row>
    <row r="10" spans="1:46" s="66" customFormat="1" ht="21" customHeight="1">
      <c r="A10" s="51" t="s">
        <v>51</v>
      </c>
      <c r="B10" s="51">
        <v>35</v>
      </c>
      <c r="C10" s="52">
        <f ca="1">OFFSET(C10,15,0)</f>
        <v>2</v>
      </c>
      <c r="D10" s="65" t="s">
        <v>225</v>
      </c>
      <c r="E10" s="51" t="s">
        <v>45</v>
      </c>
      <c r="F10" s="51">
        <v>79</v>
      </c>
      <c r="G10" s="54" t="s">
        <v>224</v>
      </c>
      <c r="H10" s="55"/>
      <c r="I10" s="55"/>
      <c r="J10" s="55"/>
      <c r="K10" s="56"/>
      <c r="L10" s="58"/>
      <c r="M10" s="58"/>
      <c r="N10" s="57" t="s">
        <v>54</v>
      </c>
      <c r="O10" s="58"/>
      <c r="P10" s="58"/>
      <c r="Q10" s="58"/>
      <c r="R10" s="58"/>
      <c r="S10" s="57"/>
      <c r="T10" s="58"/>
      <c r="U10" s="58"/>
      <c r="V10" s="58"/>
      <c r="W10" s="57"/>
      <c r="X10" s="58"/>
      <c r="Y10" s="58"/>
      <c r="Z10" s="58"/>
      <c r="AA10" s="58"/>
      <c r="AB10" s="58"/>
      <c r="AC10" s="57"/>
      <c r="AD10" s="58"/>
      <c r="AE10" s="58"/>
      <c r="AF10" s="57"/>
      <c r="AG10" s="58"/>
      <c r="AH10" s="58"/>
      <c r="AI10" s="58"/>
      <c r="AJ10" s="58"/>
      <c r="AK10" s="59"/>
      <c r="AL10" s="60"/>
      <c r="AM10" s="59"/>
      <c r="AN10" s="60"/>
      <c r="AP10" s="62" t="s">
        <v>55</v>
      </c>
      <c r="AQ10" s="63"/>
      <c r="AT10" s="64"/>
    </row>
    <row r="11" spans="1:46" s="61" customFormat="1" ht="21" customHeight="1">
      <c r="A11" s="51" t="s">
        <v>43</v>
      </c>
      <c r="B11" s="51">
        <v>85</v>
      </c>
      <c r="C11" s="52">
        <f aca="true" ca="1" t="shared" si="0" ref="C11:C18">OFFSET(C11,15,0)</f>
        <v>3</v>
      </c>
      <c r="D11" s="65" t="s">
        <v>226</v>
      </c>
      <c r="E11" s="51" t="s">
        <v>45</v>
      </c>
      <c r="F11" s="51">
        <v>73</v>
      </c>
      <c r="G11" s="54" t="s">
        <v>227</v>
      </c>
      <c r="H11" s="55"/>
      <c r="I11" s="55"/>
      <c r="J11" s="55"/>
      <c r="K11" s="56"/>
      <c r="L11" s="57" t="s">
        <v>47</v>
      </c>
      <c r="M11" s="58"/>
      <c r="N11" s="58"/>
      <c r="O11" s="58"/>
      <c r="P11" s="58"/>
      <c r="Q11" s="58"/>
      <c r="R11" s="58"/>
      <c r="S11" s="58"/>
      <c r="T11" s="57" t="s">
        <v>47</v>
      </c>
      <c r="U11" s="58"/>
      <c r="V11" s="58"/>
      <c r="W11" s="58"/>
      <c r="X11" s="58"/>
      <c r="Y11" s="57" t="s">
        <v>47</v>
      </c>
      <c r="Z11" s="58"/>
      <c r="AA11" s="58"/>
      <c r="AB11" s="58"/>
      <c r="AC11" s="58"/>
      <c r="AD11" s="57" t="s">
        <v>47</v>
      </c>
      <c r="AE11" s="58"/>
      <c r="AF11" s="58"/>
      <c r="AG11" s="58"/>
      <c r="AH11" s="57" t="s">
        <v>66</v>
      </c>
      <c r="AI11" s="58"/>
      <c r="AJ11" s="58"/>
      <c r="AK11" s="59"/>
      <c r="AL11" s="60"/>
      <c r="AM11" s="59"/>
      <c r="AN11" s="60"/>
      <c r="AP11" s="62" t="s">
        <v>60</v>
      </c>
      <c r="AQ11" s="68"/>
      <c r="AT11" s="64"/>
    </row>
    <row r="12" spans="1:46" s="61" customFormat="1" ht="21" customHeight="1">
      <c r="A12" s="51" t="s">
        <v>43</v>
      </c>
      <c r="B12" s="51">
        <v>44</v>
      </c>
      <c r="C12" s="52">
        <f ca="1" t="shared" si="0"/>
        <v>4</v>
      </c>
      <c r="D12" s="65" t="s">
        <v>228</v>
      </c>
      <c r="E12" s="51" t="s">
        <v>45</v>
      </c>
      <c r="F12" s="51">
        <v>73</v>
      </c>
      <c r="G12" s="54" t="s">
        <v>217</v>
      </c>
      <c r="H12" s="55"/>
      <c r="I12" s="55"/>
      <c r="J12" s="55"/>
      <c r="K12" s="56"/>
      <c r="L12" s="58"/>
      <c r="M12" s="58"/>
      <c r="N12" s="57" t="s">
        <v>47</v>
      </c>
      <c r="O12" s="58"/>
      <c r="P12" s="58"/>
      <c r="Q12" s="58"/>
      <c r="R12" s="57" t="s">
        <v>187</v>
      </c>
      <c r="S12" s="58"/>
      <c r="T12" s="58"/>
      <c r="U12" s="58"/>
      <c r="V12" s="57" t="s">
        <v>47</v>
      </c>
      <c r="W12" s="58"/>
      <c r="X12" s="58"/>
      <c r="Y12" s="58"/>
      <c r="Z12" s="57"/>
      <c r="AA12" s="58"/>
      <c r="AB12" s="58"/>
      <c r="AC12" s="58"/>
      <c r="AD12" s="58"/>
      <c r="AE12" s="58"/>
      <c r="AF12" s="58"/>
      <c r="AG12" s="58"/>
      <c r="AH12" s="58"/>
      <c r="AI12" s="57"/>
      <c r="AJ12" s="58"/>
      <c r="AK12" s="59"/>
      <c r="AL12" s="60"/>
      <c r="AM12" s="59"/>
      <c r="AN12" s="60"/>
      <c r="AP12" s="62" t="s">
        <v>62</v>
      </c>
      <c r="AQ12" s="68"/>
      <c r="AT12" s="64"/>
    </row>
    <row r="13" spans="1:46" s="61" customFormat="1" ht="21" customHeight="1">
      <c r="A13" s="51" t="s">
        <v>43</v>
      </c>
      <c r="B13" s="51">
        <v>49</v>
      </c>
      <c r="C13" s="52">
        <f ca="1" t="shared" si="0"/>
        <v>5</v>
      </c>
      <c r="D13" s="53" t="s">
        <v>229</v>
      </c>
      <c r="E13" s="51" t="s">
        <v>45</v>
      </c>
      <c r="F13" s="51">
        <v>74</v>
      </c>
      <c r="G13" s="54" t="s">
        <v>230</v>
      </c>
      <c r="H13" s="55"/>
      <c r="I13" s="55"/>
      <c r="J13" s="55"/>
      <c r="K13" s="56"/>
      <c r="L13" s="58"/>
      <c r="M13" s="58"/>
      <c r="N13" s="58"/>
      <c r="O13" s="57" t="s">
        <v>66</v>
      </c>
      <c r="P13" s="58"/>
      <c r="Q13" s="58"/>
      <c r="R13" s="58"/>
      <c r="S13" s="58"/>
      <c r="T13" s="57" t="s">
        <v>132</v>
      </c>
      <c r="U13" s="58"/>
      <c r="V13" s="58"/>
      <c r="W13" s="58"/>
      <c r="X13" s="58"/>
      <c r="Y13" s="58"/>
      <c r="Z13" s="58"/>
      <c r="AA13" s="57" t="s">
        <v>57</v>
      </c>
      <c r="AB13" s="58"/>
      <c r="AC13" s="58"/>
      <c r="AD13" s="58"/>
      <c r="AE13" s="58"/>
      <c r="AF13" s="57"/>
      <c r="AG13" s="58"/>
      <c r="AH13" s="58"/>
      <c r="AI13" s="58"/>
      <c r="AJ13" s="57" t="s">
        <v>231</v>
      </c>
      <c r="AK13" s="60"/>
      <c r="AL13" s="60"/>
      <c r="AM13" s="60"/>
      <c r="AN13" s="60"/>
      <c r="AP13" s="62" t="s">
        <v>67</v>
      </c>
      <c r="AQ13" s="68"/>
      <c r="AT13" s="64"/>
    </row>
    <row r="14" spans="1:46" s="61" customFormat="1" ht="21" customHeight="1">
      <c r="A14" s="51" t="s">
        <v>43</v>
      </c>
      <c r="B14" s="51">
        <v>44</v>
      </c>
      <c r="C14" s="52">
        <f ca="1" t="shared" si="0"/>
        <v>6</v>
      </c>
      <c r="D14" s="65" t="s">
        <v>232</v>
      </c>
      <c r="E14" s="51" t="s">
        <v>45</v>
      </c>
      <c r="F14" s="51">
        <v>75</v>
      </c>
      <c r="G14" s="54" t="s">
        <v>233</v>
      </c>
      <c r="H14" s="55"/>
      <c r="I14" s="55"/>
      <c r="J14" s="55"/>
      <c r="K14" s="56"/>
      <c r="L14" s="58"/>
      <c r="M14" s="58"/>
      <c r="N14" s="58"/>
      <c r="O14" s="58"/>
      <c r="P14" s="58"/>
      <c r="Q14" s="57" t="s">
        <v>170</v>
      </c>
      <c r="R14" s="58"/>
      <c r="S14" s="58"/>
      <c r="T14" s="58"/>
      <c r="U14" s="57" t="s">
        <v>54</v>
      </c>
      <c r="V14" s="58"/>
      <c r="W14" s="57"/>
      <c r="X14" s="58"/>
      <c r="Y14" s="58"/>
      <c r="Z14" s="58"/>
      <c r="AA14" s="58"/>
      <c r="AB14" s="58"/>
      <c r="AC14" s="58"/>
      <c r="AD14" s="57" t="s">
        <v>234</v>
      </c>
      <c r="AE14" s="58"/>
      <c r="AF14" s="58"/>
      <c r="AG14" s="57"/>
      <c r="AH14" s="58"/>
      <c r="AI14" s="58"/>
      <c r="AJ14" s="58"/>
      <c r="AK14" s="60"/>
      <c r="AL14" s="60"/>
      <c r="AM14" s="60"/>
      <c r="AN14" s="60"/>
      <c r="AP14" s="62" t="s">
        <v>70</v>
      </c>
      <c r="AQ14" s="68"/>
      <c r="AT14" s="64"/>
    </row>
    <row r="15" spans="1:46" s="61" customFormat="1" ht="21" customHeight="1">
      <c r="A15" s="51" t="s">
        <v>43</v>
      </c>
      <c r="B15" s="51">
        <v>44</v>
      </c>
      <c r="C15" s="52">
        <f ca="1" t="shared" si="0"/>
        <v>7</v>
      </c>
      <c r="D15" s="65" t="s">
        <v>235</v>
      </c>
      <c r="E15" s="51" t="s">
        <v>45</v>
      </c>
      <c r="F15" s="51">
        <v>76</v>
      </c>
      <c r="G15" s="54" t="s">
        <v>236</v>
      </c>
      <c r="H15" s="55"/>
      <c r="I15" s="55"/>
      <c r="J15" s="55"/>
      <c r="K15" s="56"/>
      <c r="L15" s="58"/>
      <c r="M15" s="58"/>
      <c r="N15" s="58"/>
      <c r="O15" s="58"/>
      <c r="P15" s="57" t="s">
        <v>132</v>
      </c>
      <c r="Q15" s="58"/>
      <c r="R15" s="58"/>
      <c r="S15" s="57"/>
      <c r="T15" s="58"/>
      <c r="U15" s="58"/>
      <c r="V15" s="58"/>
      <c r="W15" s="58"/>
      <c r="X15" s="58"/>
      <c r="Y15" s="57" t="s">
        <v>54</v>
      </c>
      <c r="Z15" s="58"/>
      <c r="AA15" s="58"/>
      <c r="AB15" s="57"/>
      <c r="AC15" s="58"/>
      <c r="AD15" s="58"/>
      <c r="AE15" s="57"/>
      <c r="AF15" s="58"/>
      <c r="AG15" s="58"/>
      <c r="AH15" s="58"/>
      <c r="AI15" s="58"/>
      <c r="AJ15" s="58"/>
      <c r="AK15" s="60"/>
      <c r="AL15" s="60"/>
      <c r="AM15" s="60"/>
      <c r="AN15" s="60"/>
      <c r="AP15" s="62" t="s">
        <v>73</v>
      </c>
      <c r="AQ15" s="68"/>
      <c r="AT15" s="64"/>
    </row>
    <row r="16" spans="1:46" s="61" customFormat="1" ht="21" customHeight="1">
      <c r="A16" s="51" t="s">
        <v>43</v>
      </c>
      <c r="B16" s="51">
        <v>85</v>
      </c>
      <c r="C16" s="52">
        <f ca="1" t="shared" si="0"/>
        <v>8</v>
      </c>
      <c r="D16" s="53" t="s">
        <v>237</v>
      </c>
      <c r="E16" s="51" t="s">
        <v>45</v>
      </c>
      <c r="F16" s="51">
        <v>76</v>
      </c>
      <c r="G16" s="54" t="s">
        <v>238</v>
      </c>
      <c r="H16" s="55"/>
      <c r="I16" s="55"/>
      <c r="J16" s="55"/>
      <c r="K16" s="56"/>
      <c r="L16" s="58"/>
      <c r="M16" s="57" t="s">
        <v>66</v>
      </c>
      <c r="N16" s="58"/>
      <c r="O16" s="58"/>
      <c r="P16" s="58"/>
      <c r="Q16" s="58"/>
      <c r="R16" s="57" t="s">
        <v>47</v>
      </c>
      <c r="S16" s="58"/>
      <c r="T16" s="58"/>
      <c r="U16" s="58"/>
      <c r="V16" s="58"/>
      <c r="W16" s="58"/>
      <c r="X16" s="57" t="s">
        <v>47</v>
      </c>
      <c r="Y16" s="58"/>
      <c r="Z16" s="58"/>
      <c r="AA16" s="58"/>
      <c r="AB16" s="58"/>
      <c r="AC16" s="57"/>
      <c r="AD16" s="58"/>
      <c r="AE16" s="58"/>
      <c r="AF16" s="58"/>
      <c r="AG16" s="58"/>
      <c r="AH16" s="57" t="s">
        <v>59</v>
      </c>
      <c r="AI16" s="58"/>
      <c r="AJ16" s="58"/>
      <c r="AK16" s="60"/>
      <c r="AL16" s="60"/>
      <c r="AM16" s="60"/>
      <c r="AN16" s="60"/>
      <c r="AP16" s="62" t="s">
        <v>76</v>
      </c>
      <c r="AQ16" s="68"/>
      <c r="AT16" s="64"/>
    </row>
    <row r="17" spans="1:50" s="61" customFormat="1" ht="21" customHeight="1">
      <c r="A17" s="51" t="s">
        <v>43</v>
      </c>
      <c r="B17" s="51">
        <v>49</v>
      </c>
      <c r="C17" s="52">
        <f ca="1" t="shared" si="0"/>
        <v>9</v>
      </c>
      <c r="D17" s="53" t="s">
        <v>239</v>
      </c>
      <c r="E17" s="51" t="s">
        <v>45</v>
      </c>
      <c r="F17" s="51">
        <v>77</v>
      </c>
      <c r="G17" s="54" t="s">
        <v>240</v>
      </c>
      <c r="H17" s="55"/>
      <c r="I17" s="55"/>
      <c r="J17" s="55"/>
      <c r="K17" s="56"/>
      <c r="L17" s="58"/>
      <c r="M17" s="58"/>
      <c r="N17" s="58"/>
      <c r="O17" s="57" t="s">
        <v>47</v>
      </c>
      <c r="P17" s="58"/>
      <c r="Q17" s="58"/>
      <c r="R17" s="58"/>
      <c r="S17" s="58"/>
      <c r="T17" s="58"/>
      <c r="U17" s="57" t="s">
        <v>47</v>
      </c>
      <c r="V17" s="58"/>
      <c r="W17" s="58"/>
      <c r="X17" s="57" t="s">
        <v>54</v>
      </c>
      <c r="Y17" s="58"/>
      <c r="Z17" s="58"/>
      <c r="AA17" s="58"/>
      <c r="AB17" s="57"/>
      <c r="AC17" s="58"/>
      <c r="AD17" s="58"/>
      <c r="AE17" s="58"/>
      <c r="AF17" s="58"/>
      <c r="AG17" s="58"/>
      <c r="AH17" s="58"/>
      <c r="AI17" s="57"/>
      <c r="AJ17" s="58"/>
      <c r="AK17" s="69"/>
      <c r="AL17" s="60"/>
      <c r="AM17" s="60"/>
      <c r="AN17" s="60"/>
      <c r="AO17" s="60"/>
      <c r="AP17" s="62" t="s">
        <v>79</v>
      </c>
      <c r="AQ17" s="68"/>
      <c r="AT17" s="60"/>
      <c r="AU17" s="70"/>
      <c r="AV17" s="70"/>
      <c r="AW17" s="70"/>
      <c r="AX17" s="70"/>
    </row>
    <row r="18" spans="1:50" s="61" customFormat="1" ht="21" customHeight="1">
      <c r="A18" s="51" t="s">
        <v>43</v>
      </c>
      <c r="B18" s="51">
        <v>44</v>
      </c>
      <c r="C18" s="52">
        <f ca="1" t="shared" si="0"/>
        <v>10</v>
      </c>
      <c r="D18" s="53" t="s">
        <v>241</v>
      </c>
      <c r="E18" s="67" t="s">
        <v>45</v>
      </c>
      <c r="F18" s="67">
        <v>80</v>
      </c>
      <c r="G18" s="54" t="s">
        <v>242</v>
      </c>
      <c r="H18" s="55"/>
      <c r="I18" s="55"/>
      <c r="J18" s="55"/>
      <c r="K18" s="56"/>
      <c r="L18" s="58"/>
      <c r="M18" s="57" t="s">
        <v>57</v>
      </c>
      <c r="N18" s="58"/>
      <c r="O18" s="58"/>
      <c r="P18" s="57" t="s">
        <v>82</v>
      </c>
      <c r="Q18" s="58"/>
      <c r="R18" s="58"/>
      <c r="S18" s="58"/>
      <c r="T18" s="58"/>
      <c r="U18" s="58"/>
      <c r="V18" s="58"/>
      <c r="W18" s="58"/>
      <c r="X18" s="58"/>
      <c r="Y18" s="58"/>
      <c r="Z18" s="57"/>
      <c r="AA18" s="58"/>
      <c r="AB18" s="58"/>
      <c r="AC18" s="58"/>
      <c r="AD18" s="58"/>
      <c r="AE18" s="58"/>
      <c r="AF18" s="58"/>
      <c r="AG18" s="57"/>
      <c r="AH18" s="58"/>
      <c r="AI18" s="58"/>
      <c r="AJ18" s="57" t="s">
        <v>243</v>
      </c>
      <c r="AK18" s="71"/>
      <c r="AL18" s="60"/>
      <c r="AM18" s="60"/>
      <c r="AN18" s="60"/>
      <c r="AO18" s="60"/>
      <c r="AP18" s="72" t="s">
        <v>84</v>
      </c>
      <c r="AQ18" s="68"/>
      <c r="AT18" s="60"/>
      <c r="AU18" s="70"/>
      <c r="AV18" s="73"/>
      <c r="AW18" s="73"/>
      <c r="AX18" s="73"/>
    </row>
    <row r="19" spans="1:50" s="61" customFormat="1" ht="18" customHeight="1" thickBot="1">
      <c r="A19" s="74"/>
      <c r="B19" s="74"/>
      <c r="C19" s="75"/>
      <c r="D19" s="76"/>
      <c r="E19" s="77"/>
      <c r="F19" s="77"/>
      <c r="G19" s="78"/>
      <c r="H19" s="78"/>
      <c r="I19" s="78"/>
      <c r="J19" s="78"/>
      <c r="K19" s="78"/>
      <c r="L19" s="69"/>
      <c r="M19" s="71"/>
      <c r="N19" s="69"/>
      <c r="O19" s="69"/>
      <c r="P19" s="71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80"/>
      <c r="AQ19" s="68"/>
      <c r="AT19" s="60"/>
      <c r="AU19" s="70"/>
      <c r="AV19" s="73"/>
      <c r="AW19" s="73"/>
      <c r="AX19" s="73"/>
    </row>
    <row r="20" spans="2:48" s="61" customFormat="1" ht="21" customHeight="1" thickBot="1">
      <c r="B20" s="81"/>
      <c r="C20" s="81"/>
      <c r="D20" s="82" t="s">
        <v>86</v>
      </c>
      <c r="E20" s="82"/>
      <c r="F20" s="82"/>
      <c r="G20" s="45" t="s">
        <v>87</v>
      </c>
      <c r="H20" s="83" t="s">
        <v>88</v>
      </c>
      <c r="I20" s="83" t="s">
        <v>89</v>
      </c>
      <c r="J20" s="83" t="s">
        <v>90</v>
      </c>
      <c r="K20" s="44" t="s">
        <v>91</v>
      </c>
      <c r="L20" s="45" t="s">
        <v>92</v>
      </c>
      <c r="M20" s="44" t="s">
        <v>93</v>
      </c>
      <c r="N20" s="44" t="s">
        <v>94</v>
      </c>
      <c r="O20" s="45" t="s">
        <v>95</v>
      </c>
      <c r="P20" s="45" t="s">
        <v>96</v>
      </c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M20" s="70"/>
      <c r="AN20" s="70"/>
      <c r="AP20" s="68"/>
      <c r="AQ20" s="60"/>
      <c r="AR20" s="60"/>
      <c r="AS20" s="60"/>
      <c r="AU20" s="73"/>
      <c r="AV20" s="73"/>
    </row>
    <row r="21" spans="2:47" s="61" customFormat="1" ht="21" customHeight="1" thickBot="1">
      <c r="B21" s="81"/>
      <c r="C21" s="81"/>
      <c r="D21" s="82"/>
      <c r="E21" s="82"/>
      <c r="F21" s="82"/>
      <c r="G21" s="45" t="s">
        <v>98</v>
      </c>
      <c r="H21" s="45" t="s">
        <v>99</v>
      </c>
      <c r="I21" s="44" t="s">
        <v>100</v>
      </c>
      <c r="J21" s="45" t="s">
        <v>101</v>
      </c>
      <c r="K21" s="45" t="s">
        <v>102</v>
      </c>
      <c r="L21" s="83" t="s">
        <v>103</v>
      </c>
      <c r="M21" s="44" t="s">
        <v>104</v>
      </c>
      <c r="N21" s="45" t="s">
        <v>105</v>
      </c>
      <c r="O21" s="45" t="s">
        <v>106</v>
      </c>
      <c r="P21" s="83" t="s">
        <v>107</v>
      </c>
      <c r="S21" s="87"/>
      <c r="T21" s="87"/>
      <c r="U21" s="87"/>
      <c r="V21" s="87"/>
      <c r="W21" s="87"/>
      <c r="X21" s="87"/>
      <c r="Z21" s="88"/>
      <c r="AA21" s="89"/>
      <c r="AB21" s="89"/>
      <c r="AC21" s="89"/>
      <c r="AD21" s="89"/>
      <c r="AE21" s="90"/>
      <c r="AM21" s="76"/>
      <c r="AN21" s="76"/>
      <c r="AP21" s="91" t="s">
        <v>108</v>
      </c>
      <c r="AQ21" s="68"/>
      <c r="AT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09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80" t="s">
        <v>89</v>
      </c>
      <c r="T23" s="181" t="s">
        <v>103</v>
      </c>
      <c r="U23" s="181" t="s">
        <v>90</v>
      </c>
      <c r="V23" s="181" t="s">
        <v>107</v>
      </c>
      <c r="W23" s="117"/>
      <c r="X23" s="118"/>
      <c r="Z23" s="119"/>
      <c r="AA23" s="120"/>
      <c r="AB23" s="120"/>
      <c r="AC23" s="120"/>
      <c r="AD23" s="120"/>
      <c r="AE23" s="121"/>
      <c r="AM23" s="76"/>
      <c r="AN23" s="76"/>
      <c r="AO23" s="122"/>
    </row>
    <row r="24" spans="1:43" s="61" customFormat="1" ht="24" customHeight="1">
      <c r="A24" s="123" t="str">
        <f ca="1">OFFSET(A24,-15,0)</f>
        <v>BRE</v>
      </c>
      <c r="B24" s="124">
        <f ca="1">OFFSET(B24,-15,0)</f>
        <v>35</v>
      </c>
      <c r="C24" s="125">
        <v>1</v>
      </c>
      <c r="D24" s="53" t="str">
        <f ca="1">OFFSET(D24,-15,0)</f>
        <v>BOBIN Bruno</v>
      </c>
      <c r="E24" s="126" t="str">
        <f ca="1">OFFSET(E24,-15,0)</f>
        <v>M</v>
      </c>
      <c r="F24" s="51">
        <v>7</v>
      </c>
      <c r="G24" s="127">
        <v>10</v>
      </c>
      <c r="H24" s="127">
        <v>0</v>
      </c>
      <c r="I24" s="127">
        <v>0</v>
      </c>
      <c r="J24" s="127">
        <v>10</v>
      </c>
      <c r="K24" s="128">
        <v>0</v>
      </c>
      <c r="L24" s="129" t="s">
        <v>154</v>
      </c>
      <c r="M24" s="130">
        <f>SUM(G24:K24)</f>
        <v>20</v>
      </c>
      <c r="N24" s="131"/>
      <c r="O24" s="132"/>
      <c r="P24" s="133">
        <f aca="true" ca="1" t="shared" si="1" ref="P24:P33">SUM(OFFSET(P24,0,-10),OFFSET(P24,0,-3))</f>
        <v>27</v>
      </c>
      <c r="Q24" s="134"/>
      <c r="R24" s="73"/>
      <c r="S24" s="135" t="s">
        <v>57</v>
      </c>
      <c r="T24" s="136"/>
      <c r="U24" s="136" t="s">
        <v>54</v>
      </c>
      <c r="V24" s="136"/>
      <c r="W24" s="136"/>
      <c r="X24" s="137"/>
      <c r="Z24" s="135"/>
      <c r="AA24" s="136"/>
      <c r="AB24" s="136"/>
      <c r="AC24" s="136"/>
      <c r="AD24" s="136"/>
      <c r="AE24" s="137"/>
      <c r="AN24" s="76"/>
      <c r="AO24" s="81"/>
      <c r="AQ24" s="68">
        <f aca="true" t="shared" si="2" ref="AQ24:AQ33">COUNT(G24:K24)</f>
        <v>5</v>
      </c>
    </row>
    <row r="25" spans="1:43" s="61" customFormat="1" ht="21" customHeight="1">
      <c r="A25" s="123" t="str">
        <f aca="true" ca="1" t="shared" si="3" ref="A25:B33">OFFSET(A25,-15,0)</f>
        <v>BRE</v>
      </c>
      <c r="B25" s="124">
        <f ca="1" t="shared" si="3"/>
        <v>35</v>
      </c>
      <c r="C25" s="125">
        <v>2</v>
      </c>
      <c r="D25" s="65" t="str">
        <f aca="true" ca="1" t="shared" si="4" ref="D25:E33">OFFSET(D25,-15,0)</f>
        <v>COMMEREUC David</v>
      </c>
      <c r="E25" s="126" t="str">
        <f ca="1" t="shared" si="4"/>
        <v>M</v>
      </c>
      <c r="F25" s="51">
        <v>90</v>
      </c>
      <c r="G25" s="127">
        <v>10</v>
      </c>
      <c r="H25" s="127" t="str">
        <f>IF(L25&lt;&gt;"","-","")</f>
        <v>-</v>
      </c>
      <c r="I25" s="127" t="str">
        <f aca="true" t="shared" si="5" ref="I25:I30">IF(L25&lt;&gt;"","-","")</f>
        <v>-</v>
      </c>
      <c r="J25" s="127" t="str">
        <f aca="true" t="shared" si="6" ref="J25:J30">IF(L25&lt;&gt;"","-","")</f>
        <v>-</v>
      </c>
      <c r="K25" s="128" t="str">
        <f aca="true" t="shared" si="7" ref="K25:K30">IF(L25&lt;&gt;"","-","")</f>
        <v>-</v>
      </c>
      <c r="L25" s="129" t="s">
        <v>121</v>
      </c>
      <c r="M25" s="130">
        <f aca="true" t="shared" si="8" ref="M25:M33">SUM(G25:K25)</f>
        <v>10</v>
      </c>
      <c r="N25" s="131"/>
      <c r="O25" s="132"/>
      <c r="P25" s="138">
        <f ca="1" t="shared" si="1"/>
        <v>100</v>
      </c>
      <c r="Q25" s="134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M25" s="76"/>
      <c r="AN25" s="76"/>
      <c r="AO25" s="81"/>
      <c r="AQ25" s="68">
        <f t="shared" si="2"/>
        <v>1</v>
      </c>
    </row>
    <row r="26" spans="1:50" s="61" customFormat="1" ht="21" customHeight="1">
      <c r="A26" s="123" t="str">
        <f ca="1" t="shared" si="3"/>
        <v>PDL</v>
      </c>
      <c r="B26" s="124">
        <f ca="1" t="shared" si="3"/>
        <v>85</v>
      </c>
      <c r="C26" s="125">
        <v>3</v>
      </c>
      <c r="D26" s="65" t="str">
        <f ca="1" t="shared" si="4"/>
        <v>GACHET Gregory</v>
      </c>
      <c r="E26" s="126" t="str">
        <f ca="1" t="shared" si="4"/>
        <v>M</v>
      </c>
      <c r="F26" s="51">
        <v>30</v>
      </c>
      <c r="G26" s="127">
        <v>0</v>
      </c>
      <c r="H26" s="127">
        <v>0</v>
      </c>
      <c r="I26" s="127">
        <v>0</v>
      </c>
      <c r="J26" s="127">
        <v>0</v>
      </c>
      <c r="K26" s="128">
        <v>0</v>
      </c>
      <c r="L26" s="129" t="s">
        <v>154</v>
      </c>
      <c r="M26" s="130">
        <f t="shared" si="8"/>
        <v>0</v>
      </c>
      <c r="N26" s="131"/>
      <c r="O26" s="132"/>
      <c r="P26" s="133">
        <f ca="1" t="shared" si="1"/>
        <v>30</v>
      </c>
      <c r="Q26" s="134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M26" s="76"/>
      <c r="AN26" s="76"/>
      <c r="AO26" s="81"/>
      <c r="AQ26" s="68">
        <f t="shared" si="2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44</v>
      </c>
      <c r="C27" s="125">
        <v>4</v>
      </c>
      <c r="D27" s="65" t="str">
        <f ca="1" t="shared" si="4"/>
        <v>LEBAUPIN Yann</v>
      </c>
      <c r="E27" s="126" t="str">
        <f ca="1" t="shared" si="4"/>
        <v>M</v>
      </c>
      <c r="F27" s="51">
        <v>94</v>
      </c>
      <c r="G27" s="127">
        <v>0</v>
      </c>
      <c r="H27" s="127">
        <v>10</v>
      </c>
      <c r="I27" s="127" t="str">
        <f t="shared" si="5"/>
        <v>-</v>
      </c>
      <c r="J27" s="127" t="str">
        <f t="shared" si="6"/>
        <v>-</v>
      </c>
      <c r="K27" s="128" t="str">
        <f t="shared" si="7"/>
        <v>-</v>
      </c>
      <c r="L27" s="129" t="s">
        <v>121</v>
      </c>
      <c r="M27" s="130">
        <f t="shared" si="8"/>
        <v>10</v>
      </c>
      <c r="N27" s="131"/>
      <c r="O27" s="132"/>
      <c r="P27" s="138">
        <f ca="1" t="shared" si="1"/>
        <v>104</v>
      </c>
      <c r="Q27" s="134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M27" s="76"/>
      <c r="AN27" s="76"/>
      <c r="AO27" s="81"/>
      <c r="AQ27" s="68">
        <f t="shared" si="2"/>
        <v>2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49</v>
      </c>
      <c r="C28" s="125">
        <v>5</v>
      </c>
      <c r="D28" s="53" t="str">
        <f ca="1" t="shared" si="4"/>
        <v>CHAUSSIS Raphael</v>
      </c>
      <c r="E28" s="126" t="str">
        <f ca="1" t="shared" si="4"/>
        <v>M</v>
      </c>
      <c r="F28" s="51">
        <v>30</v>
      </c>
      <c r="G28" s="127">
        <v>0</v>
      </c>
      <c r="H28" s="127">
        <v>10</v>
      </c>
      <c r="I28" s="127">
        <v>7</v>
      </c>
      <c r="J28" s="127">
        <v>0</v>
      </c>
      <c r="K28" s="128">
        <v>10</v>
      </c>
      <c r="L28" s="129" t="s">
        <v>154</v>
      </c>
      <c r="M28" s="130">
        <f t="shared" si="8"/>
        <v>27</v>
      </c>
      <c r="N28" s="131"/>
      <c r="O28" s="132"/>
      <c r="P28" s="133">
        <f ca="1" t="shared" si="1"/>
        <v>57</v>
      </c>
      <c r="Q28" s="134"/>
      <c r="R28" s="73"/>
      <c r="S28" s="135"/>
      <c r="T28" s="136" t="s">
        <v>54</v>
      </c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M28" s="76"/>
      <c r="AN28" s="76"/>
      <c r="AO28" s="81"/>
      <c r="AQ28" s="68">
        <f t="shared" si="2"/>
        <v>5</v>
      </c>
      <c r="AR28" s="60"/>
      <c r="AT28" s="47"/>
      <c r="AU28" s="47"/>
      <c r="AV28" s="76"/>
      <c r="AW28" s="76"/>
      <c r="AX28" s="76"/>
    </row>
    <row r="29" spans="1:44" s="61" customFormat="1" ht="21" customHeight="1">
      <c r="A29" s="123" t="str">
        <f ca="1" t="shared" si="3"/>
        <v>PDL</v>
      </c>
      <c r="B29" s="124">
        <f ca="1" t="shared" si="3"/>
        <v>44</v>
      </c>
      <c r="C29" s="125">
        <v>6</v>
      </c>
      <c r="D29" s="65" t="str">
        <f ca="1" t="shared" si="4"/>
        <v>GONIN Remi</v>
      </c>
      <c r="E29" s="126" t="str">
        <f ca="1" t="shared" si="4"/>
        <v>M</v>
      </c>
      <c r="F29" s="51">
        <v>70</v>
      </c>
      <c r="G29" s="127">
        <v>10</v>
      </c>
      <c r="H29" s="127">
        <v>10</v>
      </c>
      <c r="I29" s="127">
        <v>10</v>
      </c>
      <c r="J29" s="127" t="str">
        <f t="shared" si="6"/>
        <v>-</v>
      </c>
      <c r="K29" s="128" t="str">
        <f t="shared" si="7"/>
        <v>-</v>
      </c>
      <c r="L29" s="129" t="s">
        <v>121</v>
      </c>
      <c r="M29" s="130">
        <f t="shared" si="8"/>
        <v>30</v>
      </c>
      <c r="N29" s="131"/>
      <c r="O29" s="132"/>
      <c r="P29" s="138">
        <f ca="1" t="shared" si="1"/>
        <v>100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M29" s="76"/>
      <c r="AN29" s="76"/>
      <c r="AO29" s="81"/>
      <c r="AQ29" s="68">
        <f t="shared" si="2"/>
        <v>3</v>
      </c>
      <c r="AR29" s="47"/>
    </row>
    <row r="30" spans="1:44" s="61" customFormat="1" ht="21" customHeight="1">
      <c r="A30" s="123" t="str">
        <f ca="1" t="shared" si="3"/>
        <v>PDL</v>
      </c>
      <c r="B30" s="124">
        <f ca="1" t="shared" si="3"/>
        <v>44</v>
      </c>
      <c r="C30" s="125">
        <v>7</v>
      </c>
      <c r="D30" s="65" t="str">
        <f ca="1" t="shared" si="4"/>
        <v>MACE Thomas</v>
      </c>
      <c r="E30" s="126" t="str">
        <f ca="1" t="shared" si="4"/>
        <v>M</v>
      </c>
      <c r="F30" s="51">
        <v>86</v>
      </c>
      <c r="G30" s="127">
        <v>10</v>
      </c>
      <c r="H30" s="127">
        <v>10</v>
      </c>
      <c r="I30" s="127" t="str">
        <f t="shared" si="5"/>
        <v>-</v>
      </c>
      <c r="J30" s="127" t="str">
        <f t="shared" si="6"/>
        <v>-</v>
      </c>
      <c r="K30" s="128" t="str">
        <f t="shared" si="7"/>
        <v>-</v>
      </c>
      <c r="L30" s="129" t="s">
        <v>121</v>
      </c>
      <c r="M30" s="130">
        <f t="shared" si="8"/>
        <v>20</v>
      </c>
      <c r="N30" s="131"/>
      <c r="O30" s="132"/>
      <c r="P30" s="138">
        <f ca="1" t="shared" si="1"/>
        <v>106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M30" s="76"/>
      <c r="AN30" s="76"/>
      <c r="AO30" s="81"/>
      <c r="AQ30" s="68">
        <f t="shared" si="2"/>
        <v>2</v>
      </c>
      <c r="AR30" s="47"/>
    </row>
    <row r="31" spans="1:44" s="61" customFormat="1" ht="21" customHeight="1">
      <c r="A31" s="123" t="str">
        <f ca="1" t="shared" si="3"/>
        <v>PDL</v>
      </c>
      <c r="B31" s="124">
        <f ca="1" t="shared" si="3"/>
        <v>85</v>
      </c>
      <c r="C31" s="125">
        <v>8</v>
      </c>
      <c r="D31" s="53" t="str">
        <f ca="1" t="shared" si="4"/>
        <v>RAVELEAU Florian</v>
      </c>
      <c r="E31" s="126" t="str">
        <f ca="1" t="shared" si="4"/>
        <v>M</v>
      </c>
      <c r="F31" s="51">
        <v>47</v>
      </c>
      <c r="G31" s="127">
        <v>0</v>
      </c>
      <c r="H31" s="127">
        <v>0</v>
      </c>
      <c r="I31" s="127">
        <v>0</v>
      </c>
      <c r="J31" s="127">
        <v>10</v>
      </c>
      <c r="K31" s="128">
        <v>0</v>
      </c>
      <c r="L31" s="129" t="s">
        <v>154</v>
      </c>
      <c r="M31" s="130">
        <f t="shared" si="8"/>
        <v>10</v>
      </c>
      <c r="N31" s="131"/>
      <c r="O31" s="132"/>
      <c r="P31" s="133">
        <f ca="1" t="shared" si="1"/>
        <v>57</v>
      </c>
      <c r="Q31" s="134"/>
      <c r="R31" s="73"/>
      <c r="S31" s="135"/>
      <c r="T31" s="136" t="s">
        <v>47</v>
      </c>
      <c r="U31" s="136"/>
      <c r="V31" s="136"/>
      <c r="W31" s="136"/>
      <c r="X31" s="137"/>
      <c r="Z31" s="135"/>
      <c r="AA31" s="136"/>
      <c r="AB31" s="136"/>
      <c r="AC31" s="136"/>
      <c r="AD31" s="136"/>
      <c r="AE31" s="137"/>
      <c r="AM31" s="76"/>
      <c r="AN31" s="76"/>
      <c r="AO31" s="81"/>
      <c r="AQ31" s="68">
        <f t="shared" si="2"/>
        <v>5</v>
      </c>
      <c r="AR31" s="47"/>
    </row>
    <row r="32" spans="1:45" s="61" customFormat="1" ht="21" customHeight="1">
      <c r="A32" s="123" t="str">
        <f ca="1" t="shared" si="3"/>
        <v>PDL</v>
      </c>
      <c r="B32" s="124">
        <f ca="1" t="shared" si="3"/>
        <v>49</v>
      </c>
      <c r="C32" s="125">
        <v>9</v>
      </c>
      <c r="D32" s="53" t="str">
        <f ca="1" t="shared" si="4"/>
        <v>CHARRIER Pierrick</v>
      </c>
      <c r="E32" s="126" t="str">
        <f ca="1" t="shared" si="4"/>
        <v>M</v>
      </c>
      <c r="F32" s="51">
        <v>40</v>
      </c>
      <c r="G32" s="127">
        <v>0</v>
      </c>
      <c r="H32" s="127">
        <v>0</v>
      </c>
      <c r="I32" s="127">
        <v>10</v>
      </c>
      <c r="J32" s="127">
        <v>0</v>
      </c>
      <c r="K32" s="128">
        <v>0</v>
      </c>
      <c r="L32" s="129" t="s">
        <v>154</v>
      </c>
      <c r="M32" s="130">
        <f t="shared" si="8"/>
        <v>10</v>
      </c>
      <c r="N32" s="131"/>
      <c r="O32" s="132"/>
      <c r="P32" s="114">
        <f ca="1" t="shared" si="1"/>
        <v>50</v>
      </c>
      <c r="Q32" s="115"/>
      <c r="R32" s="141"/>
      <c r="S32" s="135" t="s">
        <v>244</v>
      </c>
      <c r="T32" s="136"/>
      <c r="U32" s="136"/>
      <c r="V32" s="136" t="s">
        <v>245</v>
      </c>
      <c r="W32" s="136"/>
      <c r="X32" s="137"/>
      <c r="Z32" s="135"/>
      <c r="AA32" s="136"/>
      <c r="AB32" s="136"/>
      <c r="AC32" s="136"/>
      <c r="AD32" s="136"/>
      <c r="AE32" s="137"/>
      <c r="AN32" s="142"/>
      <c r="AO32" s="142"/>
      <c r="AP32" s="142"/>
      <c r="AQ32" s="68">
        <f t="shared" si="2"/>
        <v>5</v>
      </c>
      <c r="AR32" s="76"/>
      <c r="AS32" s="76"/>
    </row>
    <row r="33" spans="1:45" s="61" customFormat="1" ht="21" customHeight="1" thickBot="1">
      <c r="A33" s="143" t="str">
        <f ca="1" t="shared" si="3"/>
        <v>PDL</v>
      </c>
      <c r="B33" s="144">
        <f ca="1" t="shared" si="3"/>
        <v>44</v>
      </c>
      <c r="C33" s="145">
        <v>10</v>
      </c>
      <c r="D33" s="146" t="str">
        <f ca="1" t="shared" si="4"/>
        <v>GUERIN Anthony</v>
      </c>
      <c r="E33" s="147" t="str">
        <f ca="1" t="shared" si="4"/>
        <v>M</v>
      </c>
      <c r="F33" s="139">
        <v>78</v>
      </c>
      <c r="G33" s="148">
        <v>7</v>
      </c>
      <c r="H33" s="148">
        <v>0</v>
      </c>
      <c r="I33" s="148">
        <v>10</v>
      </c>
      <c r="J33" s="148">
        <v>0</v>
      </c>
      <c r="K33" s="149">
        <v>7</v>
      </c>
      <c r="L33" s="150" t="s">
        <v>154</v>
      </c>
      <c r="M33" s="151">
        <f t="shared" si="8"/>
        <v>24</v>
      </c>
      <c r="N33" s="152"/>
      <c r="O33" s="132"/>
      <c r="P33" s="114">
        <f ca="1" t="shared" si="1"/>
        <v>102</v>
      </c>
      <c r="Q33" s="115"/>
      <c r="R33" s="141"/>
      <c r="S33" s="153"/>
      <c r="T33" s="154"/>
      <c r="U33" s="154" t="s">
        <v>47</v>
      </c>
      <c r="V33" s="154" t="s">
        <v>57</v>
      </c>
      <c r="W33" s="154"/>
      <c r="X33" s="155"/>
      <c r="Z33" s="153"/>
      <c r="AA33" s="154"/>
      <c r="AB33" s="154"/>
      <c r="AC33" s="154"/>
      <c r="AD33" s="154"/>
      <c r="AE33" s="155"/>
      <c r="AN33" s="142"/>
      <c r="AO33" s="142"/>
      <c r="AP33" s="142"/>
      <c r="AQ33" s="68">
        <f t="shared" si="2"/>
        <v>5</v>
      </c>
      <c r="AR33" s="76"/>
      <c r="AS33" s="76"/>
    </row>
    <row r="34" spans="1:37" s="61" customFormat="1" ht="13.5" customHeight="1">
      <c r="A34" s="66"/>
      <c r="B34" s="66"/>
      <c r="C34" s="156" t="s">
        <v>123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7" t="s">
        <v>124</v>
      </c>
      <c r="N34" s="157"/>
      <c r="O34" s="157"/>
      <c r="P34" s="157"/>
      <c r="Q34" s="15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</row>
    <row r="35" spans="1:39" s="61" customFormat="1" ht="14.25" customHeight="1" hidden="1">
      <c r="A35" s="66"/>
      <c r="B35" s="66"/>
      <c r="C35" s="159">
        <f>COUNT(L35:AJ35,S42:X42,Z42:AE42)</f>
        <v>14</v>
      </c>
      <c r="D35" s="159"/>
      <c r="E35" s="68"/>
      <c r="F35" s="68"/>
      <c r="G35" s="160" t="s">
        <v>125</v>
      </c>
      <c r="H35" s="161"/>
      <c r="I35" s="161"/>
      <c r="J35" s="161"/>
      <c r="K35" s="161"/>
      <c r="L35" s="162">
        <v>1</v>
      </c>
      <c r="M35" s="162">
        <v>2</v>
      </c>
      <c r="N35" s="162">
        <v>3</v>
      </c>
      <c r="O35" s="162">
        <v>4</v>
      </c>
      <c r="P35" s="162">
        <v>5</v>
      </c>
      <c r="Q35" s="162">
        <v>6</v>
      </c>
      <c r="R35" s="162">
        <v>7</v>
      </c>
      <c r="S35" s="162"/>
      <c r="T35" s="162">
        <v>8</v>
      </c>
      <c r="U35" s="162">
        <v>9</v>
      </c>
      <c r="V35" s="162"/>
      <c r="W35" s="162"/>
      <c r="X35" s="162">
        <v>10</v>
      </c>
      <c r="Y35" s="162">
        <v>11</v>
      </c>
      <c r="Z35" s="162"/>
      <c r="AA35" s="162">
        <v>12</v>
      </c>
      <c r="AB35" s="162"/>
      <c r="AC35" s="162"/>
      <c r="AD35" s="162">
        <v>13</v>
      </c>
      <c r="AE35" s="162"/>
      <c r="AF35" s="162"/>
      <c r="AG35" s="162"/>
      <c r="AH35" s="162">
        <v>14</v>
      </c>
      <c r="AI35" s="162"/>
      <c r="AJ35" s="162"/>
      <c r="AK35" s="163"/>
      <c r="AL35" s="70"/>
      <c r="AM35" s="70"/>
    </row>
    <row r="36" spans="1:39" s="61" customFormat="1" ht="14.25" customHeight="1" hidden="1">
      <c r="A36" s="66"/>
      <c r="B36" s="66"/>
      <c r="C36" s="68"/>
      <c r="D36" s="68"/>
      <c r="E36" s="68"/>
      <c r="F36" s="68"/>
      <c r="G36" s="164" t="s">
        <v>126</v>
      </c>
      <c r="H36" s="165"/>
      <c r="I36" s="165"/>
      <c r="J36" s="165"/>
      <c r="K36" s="165"/>
      <c r="L36" s="162">
        <v>1</v>
      </c>
      <c r="M36" s="162">
        <v>1</v>
      </c>
      <c r="N36" s="162">
        <v>1</v>
      </c>
      <c r="O36" s="162">
        <v>1</v>
      </c>
      <c r="P36" s="162">
        <v>1</v>
      </c>
      <c r="Q36" s="162">
        <v>2</v>
      </c>
      <c r="R36" s="162">
        <v>2</v>
      </c>
      <c r="S36" s="162"/>
      <c r="T36" s="162">
        <v>2</v>
      </c>
      <c r="U36" s="162">
        <v>2</v>
      </c>
      <c r="V36" s="162"/>
      <c r="W36" s="162"/>
      <c r="X36" s="162">
        <v>3</v>
      </c>
      <c r="Y36" s="162">
        <v>3</v>
      </c>
      <c r="Z36" s="162"/>
      <c r="AA36" s="162">
        <v>3</v>
      </c>
      <c r="AB36" s="162"/>
      <c r="AC36" s="162"/>
      <c r="AD36" s="162">
        <v>4</v>
      </c>
      <c r="AE36" s="162"/>
      <c r="AF36" s="162"/>
      <c r="AG36" s="162"/>
      <c r="AH36" s="162">
        <v>5</v>
      </c>
      <c r="AI36" s="162"/>
      <c r="AJ36" s="162"/>
      <c r="AK36" s="163"/>
      <c r="AL36" s="70"/>
      <c r="AM36" s="70"/>
    </row>
    <row r="37" spans="1:37" s="61" customFormat="1" ht="14.25" customHeight="1" hidden="1">
      <c r="A37" s="66"/>
      <c r="B37" s="66"/>
      <c r="C37" s="159"/>
      <c r="D37" s="68"/>
      <c r="E37" s="68"/>
      <c r="F37" s="68"/>
      <c r="G37" s="164" t="s">
        <v>127</v>
      </c>
      <c r="H37" s="165"/>
      <c r="I37" s="165"/>
      <c r="J37" s="165"/>
      <c r="K37" s="165"/>
      <c r="L37" s="162">
        <v>1</v>
      </c>
      <c r="M37" s="162">
        <v>1</v>
      </c>
      <c r="N37" s="162">
        <v>1</v>
      </c>
      <c r="O37" s="162">
        <v>1</v>
      </c>
      <c r="P37" s="162">
        <v>2</v>
      </c>
      <c r="Q37" s="162">
        <v>1</v>
      </c>
      <c r="R37" s="162">
        <v>2</v>
      </c>
      <c r="S37" s="162"/>
      <c r="T37" s="162">
        <v>2</v>
      </c>
      <c r="U37" s="162">
        <v>2</v>
      </c>
      <c r="V37" s="162"/>
      <c r="W37" s="162"/>
      <c r="X37" s="162">
        <v>3</v>
      </c>
      <c r="Y37" s="162">
        <v>2</v>
      </c>
      <c r="Z37" s="162"/>
      <c r="AA37" s="162">
        <v>3</v>
      </c>
      <c r="AB37" s="162"/>
      <c r="AC37" s="162"/>
      <c r="AD37" s="162">
        <v>3</v>
      </c>
      <c r="AE37" s="162"/>
      <c r="AF37" s="162"/>
      <c r="AG37" s="162"/>
      <c r="AH37" s="162">
        <v>4</v>
      </c>
      <c r="AI37" s="162"/>
      <c r="AJ37" s="162"/>
      <c r="AK37" s="163"/>
    </row>
    <row r="38" spans="1:45" s="61" customFormat="1" ht="5.25" customHeight="1" hidden="1">
      <c r="A38" s="1"/>
      <c r="B38" s="1"/>
      <c r="C38" s="166"/>
      <c r="D38" s="68"/>
      <c r="E38" s="167"/>
      <c r="F38" s="168"/>
      <c r="G38" s="167"/>
      <c r="H38" s="167"/>
      <c r="I38" s="167"/>
      <c r="J38" s="167"/>
      <c r="K38" s="16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66"/>
      <c r="D39" s="49"/>
      <c r="E39" s="167"/>
      <c r="F39" s="168"/>
      <c r="G39" s="167"/>
      <c r="H39" s="167"/>
      <c r="I39" s="167"/>
      <c r="J39" s="167"/>
      <c r="K39" s="167"/>
      <c r="L39" s="171">
        <v>10</v>
      </c>
      <c r="M39" s="171">
        <v>0</v>
      </c>
      <c r="N39" s="171">
        <v>10</v>
      </c>
      <c r="O39" s="171">
        <v>0</v>
      </c>
      <c r="P39" s="171">
        <v>10</v>
      </c>
      <c r="Q39" s="171">
        <v>0</v>
      </c>
      <c r="R39" s="171">
        <v>10</v>
      </c>
      <c r="S39" s="171"/>
      <c r="T39" s="171">
        <v>0</v>
      </c>
      <c r="U39" s="171">
        <v>10</v>
      </c>
      <c r="V39" s="171"/>
      <c r="W39" s="171"/>
      <c r="X39" s="171">
        <v>0</v>
      </c>
      <c r="Y39" s="171">
        <v>0</v>
      </c>
      <c r="Z39" s="171"/>
      <c r="AA39" s="171">
        <v>0</v>
      </c>
      <c r="AB39" s="171"/>
      <c r="AC39" s="171"/>
      <c r="AD39" s="171">
        <v>0</v>
      </c>
      <c r="AE39" s="171"/>
      <c r="AF39" s="172"/>
      <c r="AG39" s="172"/>
      <c r="AH39" s="172">
        <v>0</v>
      </c>
      <c r="AI39" s="172"/>
      <c r="AJ39" s="172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49"/>
      <c r="D40" s="49"/>
      <c r="E40" s="49"/>
      <c r="F40" s="49"/>
      <c r="G40" s="49"/>
      <c r="H40" s="49"/>
      <c r="I40" s="49"/>
      <c r="J40" s="49"/>
      <c r="K40" s="49"/>
      <c r="L40" s="171">
        <v>0</v>
      </c>
      <c r="M40" s="171">
        <v>7</v>
      </c>
      <c r="N40" s="171">
        <v>0</v>
      </c>
      <c r="O40" s="171">
        <v>0</v>
      </c>
      <c r="P40" s="171">
        <v>0</v>
      </c>
      <c r="Q40" s="171">
        <v>10</v>
      </c>
      <c r="R40" s="171">
        <v>0</v>
      </c>
      <c r="S40" s="171"/>
      <c r="T40" s="171">
        <v>10</v>
      </c>
      <c r="U40" s="171">
        <v>0</v>
      </c>
      <c r="V40" s="171"/>
      <c r="W40" s="171"/>
      <c r="X40" s="171">
        <v>10</v>
      </c>
      <c r="Y40" s="171">
        <v>10</v>
      </c>
      <c r="Z40" s="171"/>
      <c r="AA40" s="171">
        <v>7</v>
      </c>
      <c r="AB40" s="171"/>
      <c r="AC40" s="171"/>
      <c r="AD40" s="171">
        <v>10</v>
      </c>
      <c r="AE40" s="171"/>
      <c r="AF40" s="171"/>
      <c r="AG40" s="171"/>
      <c r="AH40" s="171">
        <v>10</v>
      </c>
      <c r="AI40" s="171"/>
      <c r="AJ40" s="173"/>
    </row>
    <row r="41" spans="3:35" ht="5.25" customHeight="1" hidden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3:31" ht="14.25" customHeight="1" hidden="1">
      <c r="C42" s="49"/>
      <c r="D42" s="6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72"/>
      <c r="T42" s="172"/>
      <c r="U42" s="172"/>
      <c r="V42" s="172"/>
      <c r="W42" s="172"/>
      <c r="X42" s="172"/>
      <c r="Z42" s="172"/>
      <c r="AA42" s="172"/>
      <c r="AB42" s="172"/>
      <c r="AC42" s="172"/>
      <c r="AD42" s="172"/>
      <c r="AE42" s="172"/>
    </row>
    <row r="43" spans="3:31" ht="15" hidden="1">
      <c r="C43" s="49"/>
      <c r="D43" s="6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71"/>
      <c r="T43" s="171"/>
      <c r="U43" s="171"/>
      <c r="V43" s="171"/>
      <c r="W43" s="171"/>
      <c r="X43" s="171"/>
      <c r="Z43" s="171"/>
      <c r="AA43" s="171"/>
      <c r="AB43" s="171"/>
      <c r="AC43" s="171"/>
      <c r="AD43" s="171"/>
      <c r="AE43" s="171"/>
    </row>
    <row r="44" spans="3:31" ht="15" hidden="1"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71"/>
      <c r="T44" s="171"/>
      <c r="U44" s="171"/>
      <c r="V44" s="171"/>
      <c r="W44" s="171"/>
      <c r="X44" s="171"/>
      <c r="Z44" s="171"/>
      <c r="AA44" s="171"/>
      <c r="AB44" s="171"/>
      <c r="AC44" s="171"/>
      <c r="AD44" s="171"/>
      <c r="AE44" s="171"/>
    </row>
    <row r="45" spans="3:30" ht="4.5" customHeight="1" hidden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3:31" ht="1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71"/>
      <c r="T46" s="171"/>
      <c r="U46" s="171"/>
      <c r="V46" s="171"/>
      <c r="W46" s="171"/>
      <c r="X46" s="171"/>
      <c r="Z46" s="171"/>
      <c r="AA46" s="171"/>
      <c r="AB46" s="171"/>
      <c r="AC46" s="171"/>
      <c r="AD46" s="171"/>
      <c r="AE46" s="171"/>
    </row>
    <row r="47" spans="3:31" ht="15" hidden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71"/>
      <c r="T47" s="171"/>
      <c r="U47" s="171"/>
      <c r="V47" s="171"/>
      <c r="W47" s="171"/>
      <c r="X47" s="171"/>
      <c r="Z47" s="171"/>
      <c r="AA47" s="171"/>
      <c r="AB47" s="171"/>
      <c r="AC47" s="171"/>
      <c r="AD47" s="171"/>
      <c r="AE47" s="171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G18" sqref="G18:K18"/>
      <selection pane="bottomLeft" activeCell="M29" sqref="M29:N2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246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5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31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40" t="s">
        <v>16</v>
      </c>
      <c r="H8" s="41"/>
      <c r="I8" s="41"/>
      <c r="J8" s="41"/>
      <c r="K8" s="42"/>
      <c r="L8" s="43" t="s">
        <v>27</v>
      </c>
      <c r="M8" s="43" t="s">
        <v>91</v>
      </c>
      <c r="N8" s="43" t="s">
        <v>92</v>
      </c>
      <c r="O8" s="43" t="s">
        <v>105</v>
      </c>
      <c r="P8" s="43" t="s">
        <v>32</v>
      </c>
      <c r="Q8" s="43" t="s">
        <v>28</v>
      </c>
      <c r="R8" s="43" t="s">
        <v>23</v>
      </c>
      <c r="S8" s="43" t="s">
        <v>25</v>
      </c>
      <c r="T8" s="43" t="s">
        <v>24</v>
      </c>
      <c r="U8" s="45" t="s">
        <v>22</v>
      </c>
      <c r="V8" s="43" t="s">
        <v>19</v>
      </c>
      <c r="W8" s="43" t="s">
        <v>30</v>
      </c>
      <c r="X8" s="43" t="s">
        <v>103</v>
      </c>
      <c r="Y8" s="43" t="s">
        <v>94</v>
      </c>
      <c r="Z8" s="43" t="s">
        <v>39</v>
      </c>
      <c r="AA8" s="43" t="s">
        <v>36</v>
      </c>
      <c r="AB8" s="43" t="s">
        <v>37</v>
      </c>
      <c r="AC8" s="45" t="s">
        <v>35</v>
      </c>
      <c r="AD8" s="83" t="s">
        <v>88</v>
      </c>
      <c r="AE8" s="45" t="s">
        <v>104</v>
      </c>
      <c r="AF8" s="140"/>
      <c r="AG8" s="140"/>
      <c r="AH8" s="47"/>
      <c r="AI8" s="47"/>
      <c r="AJ8" s="47"/>
      <c r="AK8" s="47"/>
      <c r="AL8" s="47"/>
      <c r="AM8" s="47"/>
      <c r="AN8" s="47"/>
      <c r="AP8" s="50" t="s">
        <v>247</v>
      </c>
      <c r="AT8"/>
    </row>
    <row r="9" spans="1:43" s="61" customFormat="1" ht="18.75" customHeight="1">
      <c r="A9" s="51" t="s">
        <v>43</v>
      </c>
      <c r="B9" s="51">
        <v>44</v>
      </c>
      <c r="C9" s="52">
        <f ca="1">OFFSET(C9,15,0)</f>
        <v>1</v>
      </c>
      <c r="D9" s="182" t="s">
        <v>248</v>
      </c>
      <c r="E9" s="51" t="s">
        <v>45</v>
      </c>
      <c r="F9" s="51">
        <v>80</v>
      </c>
      <c r="G9" s="54" t="s">
        <v>249</v>
      </c>
      <c r="H9" s="55"/>
      <c r="I9" s="55"/>
      <c r="J9" s="55"/>
      <c r="K9" s="56"/>
      <c r="L9" s="183" t="s">
        <v>47</v>
      </c>
      <c r="M9" s="184"/>
      <c r="N9" s="184"/>
      <c r="O9" s="184"/>
      <c r="P9" s="183" t="s">
        <v>54</v>
      </c>
      <c r="Q9" s="184"/>
      <c r="R9" s="184"/>
      <c r="S9" s="184"/>
      <c r="T9" s="184"/>
      <c r="U9" s="183"/>
      <c r="V9" s="184"/>
      <c r="W9" s="184"/>
      <c r="X9" s="184"/>
      <c r="Y9" s="184"/>
      <c r="Z9" s="184"/>
      <c r="AA9" s="183" t="s">
        <v>47</v>
      </c>
      <c r="AB9" s="184"/>
      <c r="AC9" s="184"/>
      <c r="AD9" s="183" t="s">
        <v>231</v>
      </c>
      <c r="AE9" s="184"/>
      <c r="AF9" s="69"/>
      <c r="AG9" s="69"/>
      <c r="AH9" s="60"/>
      <c r="AI9" s="60"/>
      <c r="AJ9" s="60"/>
      <c r="AK9" s="59"/>
      <c r="AL9" s="60"/>
      <c r="AM9" s="59"/>
      <c r="AN9" s="60"/>
      <c r="AP9" s="64" t="s">
        <v>250</v>
      </c>
      <c r="AQ9" s="66">
        <v>100</v>
      </c>
    </row>
    <row r="10" spans="1:42" s="66" customFormat="1" ht="21" customHeight="1">
      <c r="A10" s="51" t="s">
        <v>43</v>
      </c>
      <c r="B10" s="51">
        <v>49</v>
      </c>
      <c r="C10" s="52">
        <f aca="true" ca="1" t="shared" si="0" ref="C10:C16">OFFSET(C10,15,0)</f>
        <v>2</v>
      </c>
      <c r="D10" s="185" t="s">
        <v>251</v>
      </c>
      <c r="E10" s="51" t="s">
        <v>45</v>
      </c>
      <c r="F10" s="51">
        <v>81</v>
      </c>
      <c r="G10" s="54" t="s">
        <v>196</v>
      </c>
      <c r="H10" s="55"/>
      <c r="I10" s="55"/>
      <c r="J10" s="55"/>
      <c r="K10" s="56"/>
      <c r="L10" s="184"/>
      <c r="M10" s="183" t="s">
        <v>54</v>
      </c>
      <c r="N10" s="184"/>
      <c r="O10" s="184"/>
      <c r="P10" s="184"/>
      <c r="Q10" s="183" t="s">
        <v>47</v>
      </c>
      <c r="R10" s="184"/>
      <c r="S10" s="184"/>
      <c r="T10" s="183" t="s">
        <v>47</v>
      </c>
      <c r="U10" s="184"/>
      <c r="V10" s="183" t="s">
        <v>188</v>
      </c>
      <c r="W10" s="184"/>
      <c r="X10" s="184"/>
      <c r="Y10" s="184"/>
      <c r="Z10" s="184"/>
      <c r="AA10" s="184"/>
      <c r="AB10" s="183" t="s">
        <v>59</v>
      </c>
      <c r="AC10" s="184"/>
      <c r="AD10" s="184"/>
      <c r="AE10" s="184"/>
      <c r="AF10" s="69"/>
      <c r="AG10" s="69"/>
      <c r="AH10" s="60"/>
      <c r="AI10" s="60"/>
      <c r="AJ10" s="60"/>
      <c r="AK10" s="59"/>
      <c r="AL10" s="60"/>
      <c r="AM10" s="59"/>
      <c r="AN10" s="60"/>
      <c r="AP10" s="64" t="s">
        <v>252</v>
      </c>
    </row>
    <row r="11" spans="1:42" s="61" customFormat="1" ht="21" customHeight="1">
      <c r="A11" s="51" t="s">
        <v>149</v>
      </c>
      <c r="B11" s="51">
        <v>79</v>
      </c>
      <c r="C11" s="52">
        <f ca="1" t="shared" si="0"/>
        <v>3</v>
      </c>
      <c r="D11" s="182" t="s">
        <v>253</v>
      </c>
      <c r="E11" s="51" t="s">
        <v>45</v>
      </c>
      <c r="F11" s="51">
        <v>84</v>
      </c>
      <c r="G11" s="54" t="s">
        <v>254</v>
      </c>
      <c r="H11" s="55"/>
      <c r="I11" s="55"/>
      <c r="J11" s="55"/>
      <c r="K11" s="56"/>
      <c r="L11" s="184"/>
      <c r="M11" s="183" t="s">
        <v>47</v>
      </c>
      <c r="N11" s="184"/>
      <c r="O11" s="184"/>
      <c r="P11" s="184"/>
      <c r="Q11" s="184"/>
      <c r="R11" s="184"/>
      <c r="S11" s="183" t="s">
        <v>132</v>
      </c>
      <c r="T11" s="184"/>
      <c r="U11" s="184"/>
      <c r="V11" s="184"/>
      <c r="W11" s="183" t="s">
        <v>47</v>
      </c>
      <c r="X11" s="184"/>
      <c r="Y11" s="184"/>
      <c r="Z11" s="183" t="s">
        <v>47</v>
      </c>
      <c r="AA11" s="184"/>
      <c r="AB11" s="184"/>
      <c r="AC11" s="183"/>
      <c r="AD11" s="184"/>
      <c r="AE11" s="184"/>
      <c r="AF11" s="71"/>
      <c r="AG11" s="71"/>
      <c r="AH11" s="60"/>
      <c r="AI11" s="60"/>
      <c r="AJ11" s="60"/>
      <c r="AK11" s="59"/>
      <c r="AL11" s="60"/>
      <c r="AM11" s="59"/>
      <c r="AN11" s="60"/>
      <c r="AP11" s="64" t="s">
        <v>255</v>
      </c>
    </row>
    <row r="12" spans="1:42" s="61" customFormat="1" ht="21" customHeight="1">
      <c r="A12" s="51" t="s">
        <v>43</v>
      </c>
      <c r="B12" s="51">
        <v>44</v>
      </c>
      <c r="C12" s="52">
        <f ca="1" t="shared" si="0"/>
        <v>4</v>
      </c>
      <c r="D12" s="185" t="s">
        <v>256</v>
      </c>
      <c r="E12" s="51" t="s">
        <v>45</v>
      </c>
      <c r="F12" s="51">
        <v>85</v>
      </c>
      <c r="G12" s="54" t="s">
        <v>257</v>
      </c>
      <c r="H12" s="55"/>
      <c r="I12" s="55"/>
      <c r="J12" s="55"/>
      <c r="K12" s="56"/>
      <c r="L12" s="183" t="s">
        <v>140</v>
      </c>
      <c r="M12" s="184"/>
      <c r="N12" s="183" t="s">
        <v>214</v>
      </c>
      <c r="O12" s="184"/>
      <c r="P12" s="184"/>
      <c r="Q12" s="184"/>
      <c r="R12" s="183" t="s">
        <v>258</v>
      </c>
      <c r="S12" s="184"/>
      <c r="T12" s="184"/>
      <c r="U12" s="184"/>
      <c r="V12" s="183" t="s">
        <v>214</v>
      </c>
      <c r="W12" s="184"/>
      <c r="X12" s="184"/>
      <c r="Y12" s="183" t="s">
        <v>47</v>
      </c>
      <c r="Z12" s="184"/>
      <c r="AA12" s="184"/>
      <c r="AB12" s="184"/>
      <c r="AC12" s="184"/>
      <c r="AD12" s="184"/>
      <c r="AE12" s="184"/>
      <c r="AF12" s="69"/>
      <c r="AG12" s="69"/>
      <c r="AH12" s="60"/>
      <c r="AI12" s="60"/>
      <c r="AJ12" s="60"/>
      <c r="AK12" s="59"/>
      <c r="AL12" s="60"/>
      <c r="AM12" s="59"/>
      <c r="AN12" s="60"/>
      <c r="AP12" s="64" t="s">
        <v>259</v>
      </c>
    </row>
    <row r="13" spans="1:42" s="61" customFormat="1" ht="21" customHeight="1">
      <c r="A13" s="51" t="s">
        <v>43</v>
      </c>
      <c r="B13" s="51">
        <v>85</v>
      </c>
      <c r="C13" s="52">
        <f ca="1" t="shared" si="0"/>
        <v>5</v>
      </c>
      <c r="D13" s="185" t="s">
        <v>260</v>
      </c>
      <c r="E13" s="51" t="s">
        <v>45</v>
      </c>
      <c r="F13" s="51">
        <v>85</v>
      </c>
      <c r="G13" s="54" t="s">
        <v>261</v>
      </c>
      <c r="H13" s="55"/>
      <c r="I13" s="55"/>
      <c r="J13" s="55"/>
      <c r="K13" s="56"/>
      <c r="L13" s="184"/>
      <c r="M13" s="184"/>
      <c r="N13" s="183" t="s">
        <v>47</v>
      </c>
      <c r="O13" s="184"/>
      <c r="P13" s="183" t="s">
        <v>47</v>
      </c>
      <c r="Q13" s="184"/>
      <c r="R13" s="184"/>
      <c r="S13" s="183" t="s">
        <v>47</v>
      </c>
      <c r="T13" s="184"/>
      <c r="U13" s="184"/>
      <c r="V13" s="184"/>
      <c r="W13" s="184"/>
      <c r="X13" s="183" t="s">
        <v>47</v>
      </c>
      <c r="Y13" s="184"/>
      <c r="Z13" s="184"/>
      <c r="AA13" s="184"/>
      <c r="AB13" s="183" t="s">
        <v>57</v>
      </c>
      <c r="AC13" s="184"/>
      <c r="AD13" s="184"/>
      <c r="AE13" s="184"/>
      <c r="AF13" s="69"/>
      <c r="AG13" s="69"/>
      <c r="AH13" s="60"/>
      <c r="AI13" s="60"/>
      <c r="AJ13" s="60"/>
      <c r="AK13" s="60"/>
      <c r="AL13" s="60"/>
      <c r="AM13" s="60"/>
      <c r="AN13" s="60"/>
      <c r="AP13" s="64" t="s">
        <v>262</v>
      </c>
    </row>
    <row r="14" spans="1:42" s="61" customFormat="1" ht="21" customHeight="1">
      <c r="A14" s="51" t="s">
        <v>43</v>
      </c>
      <c r="B14" s="51">
        <v>49</v>
      </c>
      <c r="C14" s="52">
        <f ca="1" t="shared" si="0"/>
        <v>6</v>
      </c>
      <c r="D14" s="185" t="s">
        <v>263</v>
      </c>
      <c r="E14" s="51" t="s">
        <v>45</v>
      </c>
      <c r="F14" s="51">
        <v>85</v>
      </c>
      <c r="G14" s="54" t="s">
        <v>264</v>
      </c>
      <c r="H14" s="55"/>
      <c r="I14" s="55"/>
      <c r="J14" s="55"/>
      <c r="K14" s="56"/>
      <c r="L14" s="184"/>
      <c r="M14" s="184"/>
      <c r="N14" s="184"/>
      <c r="O14" s="183" t="s">
        <v>47</v>
      </c>
      <c r="P14" s="184"/>
      <c r="Q14" s="183" t="s">
        <v>265</v>
      </c>
      <c r="R14" s="184"/>
      <c r="S14" s="184"/>
      <c r="T14" s="184"/>
      <c r="U14" s="183"/>
      <c r="V14" s="184"/>
      <c r="W14" s="184"/>
      <c r="X14" s="184"/>
      <c r="Y14" s="184"/>
      <c r="Z14" s="184"/>
      <c r="AA14" s="184"/>
      <c r="AB14" s="184"/>
      <c r="AC14" s="183"/>
      <c r="AD14" s="184"/>
      <c r="AE14" s="183"/>
      <c r="AF14" s="69"/>
      <c r="AG14" s="69"/>
      <c r="AH14" s="60"/>
      <c r="AI14" s="60"/>
      <c r="AJ14" s="60"/>
      <c r="AK14" s="60"/>
      <c r="AL14" s="60"/>
      <c r="AM14" s="60"/>
      <c r="AN14" s="60"/>
      <c r="AP14" s="64" t="s">
        <v>266</v>
      </c>
    </row>
    <row r="15" spans="1:42" s="61" customFormat="1" ht="21" customHeight="1">
      <c r="A15" s="51" t="s">
        <v>43</v>
      </c>
      <c r="B15" s="51">
        <v>44</v>
      </c>
      <c r="C15" s="52">
        <f ca="1" t="shared" si="0"/>
        <v>7</v>
      </c>
      <c r="D15" s="182" t="s">
        <v>267</v>
      </c>
      <c r="E15" s="51" t="s">
        <v>45</v>
      </c>
      <c r="F15" s="51">
        <v>87</v>
      </c>
      <c r="G15" s="54" t="s">
        <v>207</v>
      </c>
      <c r="H15" s="55"/>
      <c r="I15" s="55"/>
      <c r="J15" s="55"/>
      <c r="K15" s="56"/>
      <c r="L15" s="184"/>
      <c r="M15" s="184"/>
      <c r="N15" s="184"/>
      <c r="O15" s="184"/>
      <c r="P15" s="184"/>
      <c r="Q15" s="184"/>
      <c r="R15" s="184"/>
      <c r="S15" s="184"/>
      <c r="T15" s="183" t="s">
        <v>58</v>
      </c>
      <c r="U15" s="184"/>
      <c r="V15" s="184"/>
      <c r="W15" s="183" t="s">
        <v>132</v>
      </c>
      <c r="X15" s="184"/>
      <c r="Y15" s="183" t="s">
        <v>54</v>
      </c>
      <c r="Z15" s="184"/>
      <c r="AA15" s="183" t="s">
        <v>59</v>
      </c>
      <c r="AB15" s="184"/>
      <c r="AC15" s="184"/>
      <c r="AD15" s="184"/>
      <c r="AE15" s="183"/>
      <c r="AF15" s="69"/>
      <c r="AG15" s="69"/>
      <c r="AH15" s="60"/>
      <c r="AI15" s="60"/>
      <c r="AJ15" s="60"/>
      <c r="AK15" s="60"/>
      <c r="AL15" s="60"/>
      <c r="AM15" s="60"/>
      <c r="AN15" s="60"/>
      <c r="AP15" s="64" t="s">
        <v>268</v>
      </c>
    </row>
    <row r="16" spans="1:42" s="61" customFormat="1" ht="21" customHeight="1">
      <c r="A16" s="51" t="s">
        <v>149</v>
      </c>
      <c r="B16" s="51">
        <v>17</v>
      </c>
      <c r="C16" s="52">
        <f ca="1" t="shared" si="0"/>
        <v>8</v>
      </c>
      <c r="D16" s="182" t="s">
        <v>269</v>
      </c>
      <c r="E16" s="51" t="s">
        <v>45</v>
      </c>
      <c r="F16" s="51">
        <v>88</v>
      </c>
      <c r="G16" s="54" t="s">
        <v>270</v>
      </c>
      <c r="H16" s="55"/>
      <c r="I16" s="55"/>
      <c r="J16" s="55"/>
      <c r="K16" s="56"/>
      <c r="L16" s="184"/>
      <c r="M16" s="184"/>
      <c r="N16" s="184"/>
      <c r="O16" s="183" t="s">
        <v>54</v>
      </c>
      <c r="P16" s="184"/>
      <c r="Q16" s="184"/>
      <c r="R16" s="183" t="s">
        <v>47</v>
      </c>
      <c r="S16" s="184"/>
      <c r="T16" s="184"/>
      <c r="U16" s="184"/>
      <c r="V16" s="184"/>
      <c r="W16" s="184"/>
      <c r="X16" s="183" t="s">
        <v>54</v>
      </c>
      <c r="Y16" s="184"/>
      <c r="Z16" s="183" t="s">
        <v>57</v>
      </c>
      <c r="AA16" s="184"/>
      <c r="AB16" s="184"/>
      <c r="AC16" s="184"/>
      <c r="AD16" s="183" t="s">
        <v>54</v>
      </c>
      <c r="AE16" s="184"/>
      <c r="AF16" s="71"/>
      <c r="AG16" s="71"/>
      <c r="AH16" s="60"/>
      <c r="AI16" s="60"/>
      <c r="AJ16" s="60"/>
      <c r="AK16" s="60"/>
      <c r="AL16" s="60"/>
      <c r="AM16" s="60"/>
      <c r="AN16" s="60"/>
      <c r="AP16" s="64" t="s">
        <v>271</v>
      </c>
    </row>
    <row r="17" spans="1:50" s="61" customFormat="1" ht="21" customHeight="1" hidden="1">
      <c r="A17" s="81"/>
      <c r="B17" s="81"/>
      <c r="C17" s="75"/>
      <c r="D17" s="77"/>
      <c r="E17" s="77"/>
      <c r="F17" s="77"/>
      <c r="G17" s="77"/>
      <c r="H17" s="77"/>
      <c r="I17" s="77"/>
      <c r="J17" s="77"/>
      <c r="K17" s="77"/>
      <c r="L17" s="69"/>
      <c r="M17" s="69"/>
      <c r="N17" s="69"/>
      <c r="O17" s="71"/>
      <c r="P17" s="69"/>
      <c r="Q17" s="69"/>
      <c r="R17" s="69"/>
      <c r="S17" s="69"/>
      <c r="T17" s="69"/>
      <c r="U17" s="71"/>
      <c r="V17" s="69"/>
      <c r="W17" s="69"/>
      <c r="X17" s="71"/>
      <c r="Y17" s="69"/>
      <c r="Z17" s="186"/>
      <c r="AA17" s="186"/>
      <c r="AB17" s="186"/>
      <c r="AC17" s="186"/>
      <c r="AD17" s="186"/>
      <c r="AE17" s="186"/>
      <c r="AF17" s="69"/>
      <c r="AG17" s="69"/>
      <c r="AH17" s="69"/>
      <c r="AI17" s="71"/>
      <c r="AJ17" s="69"/>
      <c r="AK17" s="69"/>
      <c r="AL17" s="60"/>
      <c r="AM17" s="60"/>
      <c r="AN17" s="60"/>
      <c r="AO17" s="60"/>
      <c r="AP17" s="60"/>
      <c r="AT17" s="187"/>
      <c r="AU17" s="70"/>
      <c r="AV17" s="70"/>
      <c r="AW17" s="70"/>
      <c r="AX17" s="70"/>
    </row>
    <row r="18" spans="1:50" s="61" customFormat="1" ht="21" customHeight="1" hidden="1">
      <c r="A18" s="81"/>
      <c r="B18" s="81"/>
      <c r="C18" s="75"/>
      <c r="D18" s="77"/>
      <c r="E18" s="77"/>
      <c r="F18" s="77"/>
      <c r="G18" s="77"/>
      <c r="H18" s="77"/>
      <c r="I18" s="77"/>
      <c r="J18" s="77"/>
      <c r="K18" s="77"/>
      <c r="L18" s="69"/>
      <c r="M18" s="69"/>
      <c r="N18" s="69"/>
      <c r="O18" s="71"/>
      <c r="P18" s="69"/>
      <c r="Q18" s="69"/>
      <c r="R18" s="69"/>
      <c r="S18" s="69"/>
      <c r="T18" s="69"/>
      <c r="U18" s="71"/>
      <c r="V18" s="69"/>
      <c r="W18" s="69"/>
      <c r="X18" s="71"/>
      <c r="Y18" s="69"/>
      <c r="Z18" s="188"/>
      <c r="AA18" s="188"/>
      <c r="AB18" s="188"/>
      <c r="AC18" s="188"/>
      <c r="AD18" s="188"/>
      <c r="AE18" s="188"/>
      <c r="AF18" s="69"/>
      <c r="AG18" s="69"/>
      <c r="AH18" s="69"/>
      <c r="AI18" s="71"/>
      <c r="AJ18" s="69"/>
      <c r="AK18" s="69"/>
      <c r="AL18" s="60"/>
      <c r="AM18" s="60"/>
      <c r="AN18" s="60"/>
      <c r="AO18" s="60"/>
      <c r="AP18" s="60"/>
      <c r="AT18" s="187"/>
      <c r="AU18" s="70"/>
      <c r="AV18" s="70"/>
      <c r="AW18" s="70"/>
      <c r="AX18" s="70"/>
    </row>
    <row r="19" spans="1:50" s="61" customFormat="1" ht="20.25" customHeight="1" thickBot="1">
      <c r="A19" s="81"/>
      <c r="B19" s="81"/>
      <c r="C19" s="75"/>
      <c r="Q19" s="69"/>
      <c r="R19" s="69"/>
      <c r="S19" s="69"/>
      <c r="T19" s="69"/>
      <c r="U19" s="69"/>
      <c r="V19" s="69"/>
      <c r="W19" s="69"/>
      <c r="X19" s="69"/>
      <c r="Y19" s="69"/>
      <c r="Z19" s="79" t="s">
        <v>85</v>
      </c>
      <c r="AA19" s="79"/>
      <c r="AB19" s="79"/>
      <c r="AC19" s="79"/>
      <c r="AD19" s="79"/>
      <c r="AE19" s="79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60"/>
      <c r="AT19" s="187"/>
      <c r="AU19" s="70"/>
      <c r="AV19" s="73"/>
      <c r="AW19" s="73"/>
      <c r="AX19" s="73"/>
    </row>
    <row r="20" spans="1:48" s="61" customFormat="1" ht="21" customHeight="1" thickBot="1">
      <c r="A20" s="81"/>
      <c r="D20" s="189" t="s">
        <v>86</v>
      </c>
      <c r="E20" s="190"/>
      <c r="F20" s="191"/>
      <c r="G20" s="45" t="s">
        <v>87</v>
      </c>
      <c r="H20" s="83" t="s">
        <v>17</v>
      </c>
      <c r="I20" s="45" t="s">
        <v>34</v>
      </c>
      <c r="J20" s="45" t="s">
        <v>100</v>
      </c>
      <c r="K20" s="44" t="s">
        <v>93</v>
      </c>
      <c r="L20" s="44" t="s">
        <v>95</v>
      </c>
      <c r="M20" s="45" t="s">
        <v>96</v>
      </c>
      <c r="N20" s="83" t="s">
        <v>106</v>
      </c>
      <c r="Q20" s="69"/>
      <c r="R20" s="69"/>
      <c r="S20" s="69"/>
      <c r="T20" s="69"/>
      <c r="U20" s="69"/>
      <c r="V20" s="69"/>
      <c r="W20" s="69"/>
      <c r="X20" s="69"/>
      <c r="Y20" s="69"/>
      <c r="Z20" s="84" t="s">
        <v>97</v>
      </c>
      <c r="AA20" s="85"/>
      <c r="AB20" s="85"/>
      <c r="AC20" s="85"/>
      <c r="AD20" s="85"/>
      <c r="AE20" s="86"/>
      <c r="AH20" s="70"/>
      <c r="AI20" s="87"/>
      <c r="AJ20" s="87"/>
      <c r="AK20" s="87"/>
      <c r="AL20" s="87"/>
      <c r="AM20" s="70"/>
      <c r="AN20" s="70"/>
      <c r="AQ20" s="60"/>
      <c r="AR20" s="60"/>
      <c r="AS20" s="60"/>
      <c r="AT20" s="192"/>
      <c r="AU20" s="73"/>
      <c r="AV20" s="73"/>
    </row>
    <row r="21" spans="1:47" s="61" customFormat="1" ht="21" customHeight="1" thickBot="1">
      <c r="A21" s="81"/>
      <c r="B21" s="81"/>
      <c r="V21" s="140"/>
      <c r="W21" s="140"/>
      <c r="X21" s="140"/>
      <c r="Y21" s="140"/>
      <c r="Z21" s="88"/>
      <c r="AA21" s="89"/>
      <c r="AB21" s="89"/>
      <c r="AC21" s="89"/>
      <c r="AD21" s="89"/>
      <c r="AE21" s="90"/>
      <c r="AH21" s="47"/>
      <c r="AI21" s="47"/>
      <c r="AJ21" s="47"/>
      <c r="AK21" s="47"/>
      <c r="AL21" s="76"/>
      <c r="AM21" s="76"/>
      <c r="AN21" s="76"/>
      <c r="AP21" s="92" t="s">
        <v>272</v>
      </c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6" t="s">
        <v>109</v>
      </c>
      <c r="T22" s="97"/>
      <c r="U22" s="97"/>
      <c r="V22" s="97"/>
      <c r="W22" s="97"/>
      <c r="X22" s="98"/>
      <c r="Z22" s="99" t="s">
        <v>110</v>
      </c>
      <c r="AA22" s="100"/>
      <c r="AB22" s="100"/>
      <c r="AC22" s="100"/>
      <c r="AD22" s="100"/>
      <c r="AE22" s="101"/>
      <c r="AH22" s="102"/>
      <c r="AI22" s="102"/>
      <c r="AJ22" s="102"/>
      <c r="AK22" s="102"/>
      <c r="AL22" s="102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93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194"/>
      <c r="T23" s="107"/>
      <c r="U23" s="107"/>
      <c r="V23" s="107"/>
      <c r="W23" s="107"/>
      <c r="X23" s="195"/>
      <c r="Z23" s="196"/>
      <c r="AA23" s="197"/>
      <c r="AB23" s="197"/>
      <c r="AC23" s="197"/>
      <c r="AD23" s="197"/>
      <c r="AE23" s="198"/>
      <c r="AH23" s="47"/>
      <c r="AI23" s="47"/>
      <c r="AJ23" s="47"/>
      <c r="AK23" s="47"/>
      <c r="AL23" s="76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44</v>
      </c>
      <c r="C24" s="125">
        <v>1</v>
      </c>
      <c r="D24" s="199" t="str">
        <f ca="1">OFFSET(D24,-15,0)</f>
        <v>LEGRAND Florian</v>
      </c>
      <c r="E24" s="51" t="str">
        <f ca="1">OFFSET(E24,-15,0)</f>
        <v>M</v>
      </c>
      <c r="F24" s="51">
        <v>40</v>
      </c>
      <c r="G24" s="127">
        <v>0</v>
      </c>
      <c r="H24" s="127">
        <v>10</v>
      </c>
      <c r="I24" s="127">
        <v>0</v>
      </c>
      <c r="J24" s="127">
        <f>IF(L24&lt;&gt;"","-","")</f>
      </c>
      <c r="K24" s="200">
        <f>IF(L24&lt;&gt;"","-","")</f>
      </c>
      <c r="L24" s="129"/>
      <c r="M24" s="130">
        <f>SUM(G24:K24)</f>
        <v>10</v>
      </c>
      <c r="N24" s="131"/>
      <c r="O24" s="132"/>
      <c r="P24" s="133">
        <f aca="true" ca="1" t="shared" si="1" ref="P24:P31">SUM(OFFSET(P24,0,-10),OFFSET(P24,0,-3))</f>
        <v>50</v>
      </c>
      <c r="Q24" s="115"/>
      <c r="R24" s="73"/>
      <c r="S24" s="135"/>
      <c r="T24" s="136"/>
      <c r="U24" s="136"/>
      <c r="V24" s="136"/>
      <c r="W24" s="136"/>
      <c r="X24" s="137"/>
      <c r="Z24" s="135"/>
      <c r="AA24" s="136"/>
      <c r="AB24" s="136"/>
      <c r="AC24" s="136"/>
      <c r="AD24" s="136"/>
      <c r="AE24" s="137"/>
      <c r="AH24" s="60"/>
      <c r="AI24" s="60"/>
      <c r="AJ24" s="60"/>
      <c r="AK24" s="60"/>
      <c r="AL24" s="76"/>
      <c r="AM24" s="76"/>
      <c r="AN24" s="76"/>
      <c r="AO24" s="81"/>
      <c r="AQ24" s="61">
        <f aca="true" t="shared" si="2" ref="AQ24:AQ31">COUNT(G24:K24)</f>
        <v>3</v>
      </c>
    </row>
    <row r="25" spans="1:43" s="61" customFormat="1" ht="21" customHeight="1">
      <c r="A25" s="123" t="str">
        <f aca="true" ca="1" t="shared" si="3" ref="A25:B31">OFFSET(A25,-15,0)</f>
        <v>PDL</v>
      </c>
      <c r="B25" s="124">
        <f ca="1" t="shared" si="3"/>
        <v>49</v>
      </c>
      <c r="C25" s="125">
        <v>2</v>
      </c>
      <c r="D25" s="201" t="str">
        <f aca="true" ca="1" t="shared" si="4" ref="D25:E31">OFFSET(D25,-15,0)</f>
        <v>GIRARD Gregory</v>
      </c>
      <c r="E25" s="51" t="str">
        <f ca="1" t="shared" si="4"/>
        <v>M</v>
      </c>
      <c r="F25" s="51">
        <v>50</v>
      </c>
      <c r="G25" s="127">
        <v>10</v>
      </c>
      <c r="H25" s="127">
        <v>0</v>
      </c>
      <c r="I25" s="127">
        <v>0</v>
      </c>
      <c r="J25" s="127">
        <v>0</v>
      </c>
      <c r="K25" s="200">
        <v>10</v>
      </c>
      <c r="L25" s="129" t="s">
        <v>154</v>
      </c>
      <c r="M25" s="130">
        <f aca="true" t="shared" si="5" ref="M25:M31">SUM(G25:K25)</f>
        <v>20</v>
      </c>
      <c r="N25" s="131"/>
      <c r="O25" s="132"/>
      <c r="P25" s="133">
        <f ca="1" t="shared" si="1"/>
        <v>70</v>
      </c>
      <c r="Q25" s="115"/>
      <c r="R25" s="73"/>
      <c r="S25" s="135"/>
      <c r="T25" s="136"/>
      <c r="U25" s="136"/>
      <c r="V25" s="136"/>
      <c r="W25" s="136"/>
      <c r="X25" s="137"/>
      <c r="Z25" s="135"/>
      <c r="AA25" s="136"/>
      <c r="AB25" s="136"/>
      <c r="AC25" s="136"/>
      <c r="AD25" s="136"/>
      <c r="AE25" s="137"/>
      <c r="AH25" s="60"/>
      <c r="AI25" s="60"/>
      <c r="AJ25" s="60"/>
      <c r="AK25" s="60"/>
      <c r="AL25" s="76"/>
      <c r="AM25" s="76"/>
      <c r="AN25" s="76"/>
      <c r="AO25" s="81"/>
      <c r="AQ25" s="61">
        <f t="shared" si="2"/>
        <v>5</v>
      </c>
    </row>
    <row r="26" spans="1:50" s="61" customFormat="1" ht="21" customHeight="1">
      <c r="A26" s="123" t="str">
        <f ca="1" t="shared" si="3"/>
        <v>PC</v>
      </c>
      <c r="B26" s="124">
        <f ca="1" t="shared" si="3"/>
        <v>79</v>
      </c>
      <c r="C26" s="125">
        <v>3</v>
      </c>
      <c r="D26" s="199" t="str">
        <f ca="1" t="shared" si="4"/>
        <v>TERRY James</v>
      </c>
      <c r="E26" s="51" t="str">
        <f ca="1" t="shared" si="4"/>
        <v>M</v>
      </c>
      <c r="F26" s="51">
        <v>10</v>
      </c>
      <c r="G26" s="127">
        <v>0</v>
      </c>
      <c r="H26" s="127">
        <v>10</v>
      </c>
      <c r="I26" s="127">
        <v>0</v>
      </c>
      <c r="J26" s="127">
        <v>0</v>
      </c>
      <c r="K26" s="200">
        <f>IF(L26&lt;&gt;"","-","")</f>
      </c>
      <c r="L26" s="129"/>
      <c r="M26" s="130">
        <f t="shared" si="5"/>
        <v>10</v>
      </c>
      <c r="N26" s="131"/>
      <c r="O26" s="132"/>
      <c r="P26" s="133">
        <f ca="1" t="shared" si="1"/>
        <v>20</v>
      </c>
      <c r="Q26" s="115"/>
      <c r="R26" s="73"/>
      <c r="S26" s="135"/>
      <c r="T26" s="136"/>
      <c r="U26" s="136"/>
      <c r="V26" s="136"/>
      <c r="W26" s="136"/>
      <c r="X26" s="137"/>
      <c r="Z26" s="135"/>
      <c r="AA26" s="136"/>
      <c r="AB26" s="136"/>
      <c r="AC26" s="136"/>
      <c r="AD26" s="136"/>
      <c r="AE26" s="137"/>
      <c r="AH26" s="60"/>
      <c r="AI26" s="60"/>
      <c r="AJ26" s="60"/>
      <c r="AK26" s="60"/>
      <c r="AL26" s="76"/>
      <c r="AM26" s="76"/>
      <c r="AN26" s="76"/>
      <c r="AO26" s="81"/>
      <c r="AQ26" s="61">
        <f t="shared" si="2"/>
        <v>4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3"/>
        <v>PDL</v>
      </c>
      <c r="B27" s="124">
        <f ca="1" t="shared" si="3"/>
        <v>44</v>
      </c>
      <c r="C27" s="125">
        <v>4</v>
      </c>
      <c r="D27" s="201" t="str">
        <f ca="1" t="shared" si="4"/>
        <v>BELLEGARDE Bernard</v>
      </c>
      <c r="E27" s="51" t="str">
        <f ca="1" t="shared" si="4"/>
        <v>M</v>
      </c>
      <c r="F27" s="51">
        <v>10</v>
      </c>
      <c r="G27" s="127">
        <v>7</v>
      </c>
      <c r="H27" s="127">
        <v>10</v>
      </c>
      <c r="I27" s="127">
        <v>0</v>
      </c>
      <c r="J27" s="127">
        <v>10</v>
      </c>
      <c r="K27" s="200">
        <v>0</v>
      </c>
      <c r="L27" s="129" t="s">
        <v>154</v>
      </c>
      <c r="M27" s="130">
        <f t="shared" si="5"/>
        <v>27</v>
      </c>
      <c r="N27" s="131"/>
      <c r="O27" s="132"/>
      <c r="P27" s="133">
        <f ca="1" t="shared" si="1"/>
        <v>37</v>
      </c>
      <c r="Q27" s="115"/>
      <c r="R27" s="73"/>
      <c r="S27" s="135"/>
      <c r="T27" s="136"/>
      <c r="U27" s="136"/>
      <c r="V27" s="136"/>
      <c r="W27" s="136"/>
      <c r="X27" s="137"/>
      <c r="Z27" s="135"/>
      <c r="AA27" s="136"/>
      <c r="AB27" s="136"/>
      <c r="AC27" s="136"/>
      <c r="AD27" s="136"/>
      <c r="AE27" s="137"/>
      <c r="AH27" s="60"/>
      <c r="AI27" s="60"/>
      <c r="AJ27" s="60"/>
      <c r="AK27" s="60"/>
      <c r="AL27" s="76"/>
      <c r="AM27" s="76"/>
      <c r="AN27" s="76"/>
      <c r="AO27" s="81"/>
      <c r="AQ27" s="61">
        <f t="shared" si="2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3"/>
        <v>PDL</v>
      </c>
      <c r="B28" s="124">
        <f ca="1" t="shared" si="3"/>
        <v>85</v>
      </c>
      <c r="C28" s="125">
        <v>5</v>
      </c>
      <c r="D28" s="201" t="str">
        <f ca="1" t="shared" si="4"/>
        <v>GRUAND Steve</v>
      </c>
      <c r="E28" s="51" t="str">
        <f ca="1" t="shared" si="4"/>
        <v>M</v>
      </c>
      <c r="F28" s="51">
        <v>10</v>
      </c>
      <c r="G28" s="127">
        <v>0</v>
      </c>
      <c r="H28" s="127">
        <v>0</v>
      </c>
      <c r="I28" s="127">
        <v>0</v>
      </c>
      <c r="J28" s="127">
        <v>0</v>
      </c>
      <c r="K28" s="200">
        <v>0</v>
      </c>
      <c r="L28" s="129" t="s">
        <v>154</v>
      </c>
      <c r="M28" s="130">
        <f t="shared" si="5"/>
        <v>0</v>
      </c>
      <c r="N28" s="131"/>
      <c r="O28" s="132"/>
      <c r="P28" s="133">
        <f ca="1" t="shared" si="1"/>
        <v>10</v>
      </c>
      <c r="Q28" s="115"/>
      <c r="R28" s="73"/>
      <c r="S28" s="135"/>
      <c r="T28" s="136"/>
      <c r="U28" s="136"/>
      <c r="V28" s="136"/>
      <c r="W28" s="136"/>
      <c r="X28" s="137"/>
      <c r="Z28" s="135"/>
      <c r="AA28" s="136"/>
      <c r="AB28" s="136"/>
      <c r="AC28" s="136"/>
      <c r="AD28" s="136"/>
      <c r="AE28" s="137"/>
      <c r="AH28" s="60"/>
      <c r="AI28" s="60"/>
      <c r="AJ28" s="60"/>
      <c r="AK28" s="60"/>
      <c r="AL28" s="76"/>
      <c r="AM28" s="76"/>
      <c r="AN28" s="76"/>
      <c r="AO28" s="81"/>
      <c r="AQ28" s="61">
        <f t="shared" si="2"/>
        <v>5</v>
      </c>
      <c r="AR28" s="60"/>
      <c r="AT28" s="47"/>
      <c r="AU28" s="47"/>
      <c r="AV28" s="76"/>
      <c r="AW28" s="76"/>
      <c r="AX28" s="76"/>
    </row>
    <row r="29" spans="1:50" s="61" customFormat="1" ht="21" customHeight="1">
      <c r="A29" s="123" t="str">
        <f ca="1" t="shared" si="3"/>
        <v>PDL</v>
      </c>
      <c r="B29" s="124">
        <f ca="1" t="shared" si="3"/>
        <v>49</v>
      </c>
      <c r="C29" s="125">
        <v>6</v>
      </c>
      <c r="D29" s="201" t="str">
        <f ca="1" t="shared" si="4"/>
        <v>VIGANNE Arnaud</v>
      </c>
      <c r="E29" s="51" t="str">
        <f ca="1" t="shared" si="4"/>
        <v>M</v>
      </c>
      <c r="F29" s="51">
        <v>60</v>
      </c>
      <c r="G29" s="127">
        <v>0</v>
      </c>
      <c r="H29" s="127">
        <v>0</v>
      </c>
      <c r="I29" s="127" t="str">
        <f>IF(L29&lt;&gt;"","-","")</f>
        <v>-</v>
      </c>
      <c r="J29" s="127" t="str">
        <f>IF(L29&lt;&gt;"","-","")</f>
        <v>-</v>
      </c>
      <c r="K29" s="200" t="str">
        <f>IF(L29&lt;&gt;"","-","")</f>
        <v>-</v>
      </c>
      <c r="L29" s="129" t="s">
        <v>122</v>
      </c>
      <c r="M29" s="130">
        <f t="shared" si="5"/>
        <v>0</v>
      </c>
      <c r="N29" s="131"/>
      <c r="O29" s="132"/>
      <c r="P29" s="133">
        <f ca="1" t="shared" si="1"/>
        <v>60</v>
      </c>
      <c r="Q29" s="115"/>
      <c r="R29" s="73"/>
      <c r="S29" s="135"/>
      <c r="T29" s="136"/>
      <c r="U29" s="136"/>
      <c r="V29" s="136"/>
      <c r="W29" s="136"/>
      <c r="X29" s="137"/>
      <c r="Z29" s="135"/>
      <c r="AA29" s="136"/>
      <c r="AB29" s="136"/>
      <c r="AC29" s="136"/>
      <c r="AD29" s="136"/>
      <c r="AE29" s="137"/>
      <c r="AH29" s="60"/>
      <c r="AI29" s="60"/>
      <c r="AJ29" s="60"/>
      <c r="AK29" s="60"/>
      <c r="AL29" s="76"/>
      <c r="AM29" s="76"/>
      <c r="AN29" s="76"/>
      <c r="AO29" s="81"/>
      <c r="AQ29" s="61">
        <f t="shared" si="2"/>
        <v>2</v>
      </c>
      <c r="AR29" s="47"/>
      <c r="AT29" s="47"/>
      <c r="AU29" s="47"/>
      <c r="AV29" s="76"/>
      <c r="AW29" s="76"/>
      <c r="AX29" s="76"/>
    </row>
    <row r="30" spans="1:50" s="61" customFormat="1" ht="21" customHeight="1">
      <c r="A30" s="123" t="str">
        <f ca="1" t="shared" si="3"/>
        <v>PDL</v>
      </c>
      <c r="B30" s="124">
        <f ca="1" t="shared" si="3"/>
        <v>44</v>
      </c>
      <c r="C30" s="125">
        <v>7</v>
      </c>
      <c r="D30" s="199" t="str">
        <f ca="1" t="shared" si="4"/>
        <v>MORICEAU Jerome</v>
      </c>
      <c r="E30" s="51" t="str">
        <f ca="1" t="shared" si="4"/>
        <v>M</v>
      </c>
      <c r="F30" s="51">
        <v>20</v>
      </c>
      <c r="G30" s="127">
        <v>10</v>
      </c>
      <c r="H30" s="127">
        <v>10</v>
      </c>
      <c r="I30" s="127">
        <v>10</v>
      </c>
      <c r="J30" s="127">
        <v>10</v>
      </c>
      <c r="K30" s="200">
        <f>IF(L30&lt;&gt;"","-","")</f>
      </c>
      <c r="L30" s="129"/>
      <c r="M30" s="130">
        <f t="shared" si="5"/>
        <v>40</v>
      </c>
      <c r="N30" s="131"/>
      <c r="O30" s="132"/>
      <c r="P30" s="114">
        <f ca="1" t="shared" si="1"/>
        <v>60</v>
      </c>
      <c r="Q30" s="115"/>
      <c r="R30" s="73"/>
      <c r="S30" s="135"/>
      <c r="T30" s="136"/>
      <c r="U30" s="136"/>
      <c r="V30" s="136"/>
      <c r="W30" s="136"/>
      <c r="X30" s="137"/>
      <c r="Z30" s="135"/>
      <c r="AA30" s="136"/>
      <c r="AB30" s="136"/>
      <c r="AC30" s="136"/>
      <c r="AD30" s="136"/>
      <c r="AE30" s="137"/>
      <c r="AH30" s="60"/>
      <c r="AI30" s="60"/>
      <c r="AJ30" s="60"/>
      <c r="AK30" s="60"/>
      <c r="AL30" s="76"/>
      <c r="AM30" s="76"/>
      <c r="AN30" s="76"/>
      <c r="AO30" s="81"/>
      <c r="AQ30" s="61">
        <f t="shared" si="2"/>
        <v>4</v>
      </c>
      <c r="AR30" s="47"/>
      <c r="AT30" s="47"/>
      <c r="AU30" s="47"/>
      <c r="AV30" s="76"/>
      <c r="AW30" s="76"/>
      <c r="AX30" s="76"/>
    </row>
    <row r="31" spans="1:50" s="61" customFormat="1" ht="21" customHeight="1" thickBot="1">
      <c r="A31" s="143" t="str">
        <f ca="1" t="shared" si="3"/>
        <v>PC</v>
      </c>
      <c r="B31" s="144">
        <f ca="1" t="shared" si="3"/>
        <v>17</v>
      </c>
      <c r="C31" s="145">
        <v>8</v>
      </c>
      <c r="D31" s="202" t="str">
        <f ca="1" t="shared" si="4"/>
        <v>DE Brabandere Nicolas</v>
      </c>
      <c r="E31" s="139" t="str">
        <f ca="1" t="shared" si="4"/>
        <v>M</v>
      </c>
      <c r="F31" s="139">
        <v>10</v>
      </c>
      <c r="G31" s="148">
        <v>10</v>
      </c>
      <c r="H31" s="148">
        <v>0</v>
      </c>
      <c r="I31" s="148">
        <v>10</v>
      </c>
      <c r="J31" s="148">
        <v>7</v>
      </c>
      <c r="K31" s="203">
        <v>10</v>
      </c>
      <c r="L31" s="150"/>
      <c r="M31" s="151">
        <f t="shared" si="5"/>
        <v>37</v>
      </c>
      <c r="N31" s="152"/>
      <c r="O31" s="132"/>
      <c r="P31" s="114">
        <f ca="1" t="shared" si="1"/>
        <v>47</v>
      </c>
      <c r="Q31" s="115"/>
      <c r="R31" s="73"/>
      <c r="S31" s="153"/>
      <c r="T31" s="154"/>
      <c r="U31" s="154"/>
      <c r="V31" s="154"/>
      <c r="W31" s="154"/>
      <c r="X31" s="155"/>
      <c r="Z31" s="153"/>
      <c r="AA31" s="154"/>
      <c r="AB31" s="154"/>
      <c r="AC31" s="154"/>
      <c r="AD31" s="154"/>
      <c r="AE31" s="155"/>
      <c r="AH31" s="60"/>
      <c r="AI31" s="60"/>
      <c r="AJ31" s="60"/>
      <c r="AK31" s="60"/>
      <c r="AL31" s="76"/>
      <c r="AM31" s="76"/>
      <c r="AN31" s="76"/>
      <c r="AO31" s="81"/>
      <c r="AQ31" s="61">
        <f t="shared" si="2"/>
        <v>5</v>
      </c>
      <c r="AR31" s="47"/>
      <c r="AT31" s="47"/>
      <c r="AU31" s="47"/>
      <c r="AV31" s="76"/>
      <c r="AW31" s="76"/>
      <c r="AX31" s="76"/>
    </row>
    <row r="32" spans="1:50" s="61" customFormat="1" ht="14.25" customHeight="1">
      <c r="A32" s="81"/>
      <c r="B32" s="81"/>
      <c r="C32" s="177" t="s">
        <v>123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57" t="s">
        <v>124</v>
      </c>
      <c r="N32" s="157"/>
      <c r="O32" s="157"/>
      <c r="P32" s="157"/>
      <c r="Q32" s="157"/>
      <c r="R32" s="141"/>
      <c r="S32" s="141"/>
      <c r="T32" s="141"/>
      <c r="U32" s="141"/>
      <c r="V32" s="141"/>
      <c r="W32" s="141"/>
      <c r="X32" s="141"/>
      <c r="Y32" s="141"/>
      <c r="Z32" s="76"/>
      <c r="AA32" s="204"/>
      <c r="AB32" s="204"/>
      <c r="AC32" s="205"/>
      <c r="AD32" s="206"/>
      <c r="AE32" s="206"/>
      <c r="AF32" s="76"/>
      <c r="AG32" s="76"/>
      <c r="AH32" s="76"/>
      <c r="AI32" s="76"/>
      <c r="AN32" s="142"/>
      <c r="AO32" s="142"/>
      <c r="AP32" s="142"/>
      <c r="AR32" s="76"/>
      <c r="AS32" s="76"/>
      <c r="AT32" s="207"/>
      <c r="AU32" s="47"/>
      <c r="AV32" s="47"/>
      <c r="AW32" s="47"/>
      <c r="AX32" s="47"/>
    </row>
    <row r="33" spans="1:50" s="61" customFormat="1" ht="21" customHeight="1">
      <c r="A33" s="81"/>
      <c r="B33" s="81"/>
      <c r="C33" s="208"/>
      <c r="D33" s="81"/>
      <c r="E33" s="81"/>
      <c r="F33" s="81"/>
      <c r="G33" s="81"/>
      <c r="H33" s="81"/>
      <c r="I33" s="81"/>
      <c r="J33" s="81"/>
      <c r="K33" s="8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76"/>
      <c r="AA33" s="204"/>
      <c r="AB33" s="204"/>
      <c r="AC33" s="205"/>
      <c r="AD33" s="206"/>
      <c r="AE33" s="206"/>
      <c r="AF33" s="76"/>
      <c r="AG33" s="76"/>
      <c r="AH33" s="76"/>
      <c r="AI33" s="76"/>
      <c r="AN33" s="142"/>
      <c r="AO33" s="142"/>
      <c r="AP33" s="142"/>
      <c r="AR33" s="76"/>
      <c r="AS33" s="76"/>
      <c r="AT33" s="207"/>
      <c r="AU33" s="47"/>
      <c r="AV33" s="60"/>
      <c r="AW33" s="47"/>
      <c r="AX33" s="47"/>
    </row>
    <row r="34" spans="1:50" s="61" customFormat="1" ht="21" customHeight="1">
      <c r="A34" s="66"/>
      <c r="B34" s="66"/>
      <c r="C34" s="66"/>
      <c r="D34" s="209"/>
      <c r="E34" s="209"/>
      <c r="F34" s="209"/>
      <c r="G34" s="209"/>
      <c r="H34" s="209"/>
      <c r="I34" s="209"/>
      <c r="J34" s="209"/>
      <c r="K34" s="209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  <c r="AR34" s="76"/>
      <c r="AS34" s="76"/>
      <c r="AT34" s="207"/>
      <c r="AU34" s="60"/>
      <c r="AV34" s="60"/>
      <c r="AW34" s="47"/>
      <c r="AX34" s="47"/>
    </row>
    <row r="35" spans="1:46" s="61" customFormat="1" ht="14.25" customHeight="1" hidden="1">
      <c r="A35" s="66"/>
      <c r="B35" s="66"/>
      <c r="C35" s="93">
        <f>COUNT(L35:AE35,S42:X42,Z42:AE42)</f>
        <v>16</v>
      </c>
      <c r="D35" s="93"/>
      <c r="G35" s="210" t="s">
        <v>125</v>
      </c>
      <c r="H35" s="211"/>
      <c r="I35" s="211"/>
      <c r="J35" s="211"/>
      <c r="K35" s="212"/>
      <c r="L35" s="213">
        <v>1</v>
      </c>
      <c r="M35" s="213">
        <v>2</v>
      </c>
      <c r="N35" s="213">
        <v>3</v>
      </c>
      <c r="O35" s="213">
        <v>4</v>
      </c>
      <c r="P35" s="213">
        <v>5</v>
      </c>
      <c r="Q35" s="213">
        <v>6</v>
      </c>
      <c r="R35" s="213">
        <v>7</v>
      </c>
      <c r="S35" s="162">
        <v>8</v>
      </c>
      <c r="T35" s="162">
        <v>9</v>
      </c>
      <c r="U35" s="213"/>
      <c r="V35" s="213">
        <v>10</v>
      </c>
      <c r="W35" s="213">
        <v>11</v>
      </c>
      <c r="X35" s="213">
        <v>12</v>
      </c>
      <c r="Y35" s="213">
        <v>13</v>
      </c>
      <c r="Z35" s="213">
        <v>14</v>
      </c>
      <c r="AA35" s="213">
        <v>15</v>
      </c>
      <c r="AB35" s="213">
        <v>16</v>
      </c>
      <c r="AC35" s="213"/>
      <c r="AD35" s="213"/>
      <c r="AE35" s="213"/>
      <c r="AF35" s="214"/>
      <c r="AG35" s="214"/>
      <c r="AH35" s="214"/>
      <c r="AI35" s="214"/>
      <c r="AJ35" s="214"/>
      <c r="AK35" s="163"/>
      <c r="AL35" s="70"/>
      <c r="AM35" s="70"/>
      <c r="AN35" s="70"/>
      <c r="AO35" s="70"/>
      <c r="AT35" s="187"/>
    </row>
    <row r="36" spans="1:46" s="61" customFormat="1" ht="14.25" customHeight="1" hidden="1">
      <c r="A36" s="66"/>
      <c r="B36" s="66"/>
      <c r="G36" s="215" t="s">
        <v>126</v>
      </c>
      <c r="H36" s="216"/>
      <c r="I36" s="216"/>
      <c r="J36" s="216"/>
      <c r="K36" s="217"/>
      <c r="L36" s="213">
        <v>1</v>
      </c>
      <c r="M36" s="213">
        <v>1</v>
      </c>
      <c r="N36" s="213">
        <v>2</v>
      </c>
      <c r="O36" s="213">
        <v>1</v>
      </c>
      <c r="P36" s="213">
        <v>2</v>
      </c>
      <c r="Q36" s="213">
        <v>3</v>
      </c>
      <c r="R36" s="213">
        <v>3</v>
      </c>
      <c r="S36" s="162">
        <v>2</v>
      </c>
      <c r="T36" s="162">
        <v>3</v>
      </c>
      <c r="U36" s="213"/>
      <c r="V36" s="213">
        <v>4</v>
      </c>
      <c r="W36" s="213">
        <v>3</v>
      </c>
      <c r="X36" s="213">
        <v>4</v>
      </c>
      <c r="Y36" s="213">
        <v>5</v>
      </c>
      <c r="Z36" s="213">
        <v>4</v>
      </c>
      <c r="AA36" s="213">
        <v>3</v>
      </c>
      <c r="AB36" s="213">
        <v>5</v>
      </c>
      <c r="AC36" s="213"/>
      <c r="AD36" s="213"/>
      <c r="AE36" s="213"/>
      <c r="AF36" s="214"/>
      <c r="AG36" s="214"/>
      <c r="AH36" s="214"/>
      <c r="AI36" s="214"/>
      <c r="AJ36" s="214"/>
      <c r="AK36" s="163"/>
      <c r="AL36" s="70"/>
      <c r="AM36" s="70"/>
      <c r="AN36" s="70"/>
      <c r="AO36" s="70"/>
      <c r="AT36" s="187"/>
    </row>
    <row r="37" spans="1:46" s="61" customFormat="1" ht="14.25" customHeight="1" hidden="1">
      <c r="A37" s="66"/>
      <c r="B37" s="66"/>
      <c r="C37" s="93"/>
      <c r="G37" s="215" t="s">
        <v>127</v>
      </c>
      <c r="H37" s="216"/>
      <c r="I37" s="216"/>
      <c r="J37" s="216"/>
      <c r="K37" s="217"/>
      <c r="L37" s="213">
        <v>1</v>
      </c>
      <c r="M37" s="213">
        <v>1</v>
      </c>
      <c r="N37" s="213">
        <v>1</v>
      </c>
      <c r="O37" s="213">
        <v>1</v>
      </c>
      <c r="P37" s="213">
        <v>2</v>
      </c>
      <c r="Q37" s="213">
        <v>2</v>
      </c>
      <c r="R37" s="213">
        <v>2</v>
      </c>
      <c r="S37" s="162">
        <v>3</v>
      </c>
      <c r="T37" s="162">
        <v>1</v>
      </c>
      <c r="U37" s="213"/>
      <c r="V37" s="213">
        <v>4</v>
      </c>
      <c r="W37" s="213">
        <v>2</v>
      </c>
      <c r="X37" s="213">
        <v>3</v>
      </c>
      <c r="Y37" s="213">
        <v>3</v>
      </c>
      <c r="Z37" s="213">
        <v>4</v>
      </c>
      <c r="AA37" s="213">
        <v>4</v>
      </c>
      <c r="AB37" s="213">
        <v>5</v>
      </c>
      <c r="AC37" s="213"/>
      <c r="AD37" s="213"/>
      <c r="AE37" s="213"/>
      <c r="AF37" s="214"/>
      <c r="AG37" s="214"/>
      <c r="AH37" s="214"/>
      <c r="AI37" s="214"/>
      <c r="AJ37" s="214"/>
      <c r="AK37" s="163"/>
      <c r="AL37" s="70"/>
      <c r="AM37" s="70"/>
      <c r="AN37" s="70"/>
      <c r="AO37" s="70"/>
      <c r="AT37" s="187"/>
    </row>
    <row r="38" spans="1:46" s="61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7"/>
      <c r="AG38" s="7"/>
      <c r="AH38" s="7"/>
      <c r="AI38" s="7"/>
      <c r="AJ38" s="7"/>
      <c r="AK38" s="170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3">
        <v>0</v>
      </c>
      <c r="M39" s="173">
        <v>10</v>
      </c>
      <c r="N39" s="173">
        <v>10</v>
      </c>
      <c r="O39" s="173">
        <v>0</v>
      </c>
      <c r="P39" s="173">
        <v>10</v>
      </c>
      <c r="Q39" s="173">
        <v>0</v>
      </c>
      <c r="R39" s="173">
        <v>0</v>
      </c>
      <c r="S39" s="173">
        <v>10</v>
      </c>
      <c r="T39" s="173">
        <v>0</v>
      </c>
      <c r="U39" s="173"/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10</v>
      </c>
      <c r="AC39" s="173"/>
      <c r="AD39" s="173"/>
      <c r="AE39" s="173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73">
        <v>7</v>
      </c>
      <c r="M40" s="173">
        <v>0</v>
      </c>
      <c r="N40" s="173">
        <v>0</v>
      </c>
      <c r="O40" s="173">
        <v>10</v>
      </c>
      <c r="P40" s="173">
        <v>0</v>
      </c>
      <c r="Q40" s="173">
        <v>0</v>
      </c>
      <c r="R40" s="173">
        <v>0</v>
      </c>
      <c r="S40" s="173">
        <v>0</v>
      </c>
      <c r="T40" s="173">
        <v>10</v>
      </c>
      <c r="U40" s="173"/>
      <c r="V40" s="173">
        <v>10</v>
      </c>
      <c r="W40" s="173">
        <v>10</v>
      </c>
      <c r="X40" s="173">
        <v>10</v>
      </c>
      <c r="Y40" s="173">
        <v>10</v>
      </c>
      <c r="Z40" s="173">
        <v>7</v>
      </c>
      <c r="AA40" s="173">
        <v>10</v>
      </c>
      <c r="AB40" s="173">
        <v>0</v>
      </c>
      <c r="AC40" s="173"/>
      <c r="AD40" s="173"/>
      <c r="AE40" s="173"/>
    </row>
    <row r="41" ht="5.25" customHeight="1" hidden="1"/>
    <row r="42" spans="4:31" ht="14.25" customHeight="1" hidden="1">
      <c r="D42" s="61"/>
      <c r="S42" s="218"/>
      <c r="T42" s="218"/>
      <c r="U42" s="218"/>
      <c r="V42" s="218"/>
      <c r="W42" s="218"/>
      <c r="X42" s="218"/>
      <c r="Y42" s="3"/>
      <c r="Z42" s="218"/>
      <c r="AA42" s="218"/>
      <c r="AB42" s="218"/>
      <c r="AC42" s="218"/>
      <c r="AD42" s="218"/>
      <c r="AE42" s="218"/>
    </row>
    <row r="43" spans="4:31" ht="15" hidden="1">
      <c r="D43" s="61"/>
      <c r="S43" s="173"/>
      <c r="T43" s="173"/>
      <c r="U43" s="173"/>
      <c r="V43" s="173"/>
      <c r="W43" s="173"/>
      <c r="X43" s="173"/>
      <c r="Z43" s="173"/>
      <c r="AA43" s="173"/>
      <c r="AB43" s="173"/>
      <c r="AC43" s="173"/>
      <c r="AD43" s="173"/>
      <c r="AE43" s="173"/>
    </row>
    <row r="44" spans="19:31" ht="15" hidden="1">
      <c r="S44" s="173"/>
      <c r="T44" s="173"/>
      <c r="U44" s="173"/>
      <c r="V44" s="173"/>
      <c r="W44" s="173"/>
      <c r="X44" s="173"/>
      <c r="Z44" s="173"/>
      <c r="AA44" s="173"/>
      <c r="AB44" s="173"/>
      <c r="AC44" s="173"/>
      <c r="AD44" s="173"/>
      <c r="AE44" s="173"/>
    </row>
    <row r="45" ht="4.5" customHeight="1" hidden="1"/>
    <row r="46" spans="19:31" ht="15" hidden="1">
      <c r="S46" s="173"/>
      <c r="T46" s="173"/>
      <c r="U46" s="173"/>
      <c r="V46" s="173"/>
      <c r="W46" s="173"/>
      <c r="X46" s="173"/>
      <c r="Z46" s="173"/>
      <c r="AA46" s="173"/>
      <c r="AB46" s="173"/>
      <c r="AC46" s="173"/>
      <c r="AD46" s="173"/>
      <c r="AE46" s="173"/>
    </row>
    <row r="47" spans="19:31" ht="15" hidden="1">
      <c r="S47" s="173"/>
      <c r="T47" s="173"/>
      <c r="U47" s="173"/>
      <c r="V47" s="173"/>
      <c r="W47" s="173"/>
      <c r="X47" s="173"/>
      <c r="Z47" s="173"/>
      <c r="AA47" s="173"/>
      <c r="AB47" s="173"/>
      <c r="AC47" s="173"/>
      <c r="AD47" s="173"/>
      <c r="AE47" s="173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G18" sqref="G18:K18"/>
      <selection pane="bottomLeft" activeCell="Y21" sqref="Y21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273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222</v>
      </c>
      <c r="U2" s="15"/>
      <c r="V2" s="15"/>
      <c r="W2" s="5"/>
      <c r="X2" s="16" t="str">
        <f>IF(T2="","",T2)</f>
        <v>4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32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219" t="s">
        <v>16</v>
      </c>
      <c r="H8" s="219"/>
      <c r="I8" s="219"/>
      <c r="J8" s="219"/>
      <c r="K8" s="219"/>
      <c r="L8" s="220" t="s">
        <v>87</v>
      </c>
      <c r="M8" s="220" t="s">
        <v>100</v>
      </c>
      <c r="N8" s="220" t="s">
        <v>95</v>
      </c>
      <c r="O8" s="220" t="s">
        <v>27</v>
      </c>
      <c r="P8" s="220" t="s">
        <v>35</v>
      </c>
      <c r="Q8" s="220" t="s">
        <v>37</v>
      </c>
      <c r="R8" s="220" t="s">
        <v>17</v>
      </c>
      <c r="S8" s="220" t="s">
        <v>28</v>
      </c>
      <c r="T8" s="220" t="s">
        <v>92</v>
      </c>
      <c r="U8" s="220" t="s">
        <v>22</v>
      </c>
      <c r="V8" s="220" t="s">
        <v>19</v>
      </c>
      <c r="W8" s="221" t="s">
        <v>25</v>
      </c>
      <c r="X8" s="220" t="s">
        <v>93</v>
      </c>
      <c r="Y8" s="221" t="s">
        <v>32</v>
      </c>
      <c r="Z8" s="222" t="s">
        <v>91</v>
      </c>
      <c r="AE8" s="140"/>
      <c r="AF8" s="140"/>
      <c r="AG8" s="140"/>
      <c r="AH8" s="47"/>
      <c r="AI8" s="47"/>
      <c r="AJ8" s="47"/>
      <c r="AK8" s="47"/>
      <c r="AL8" s="47"/>
      <c r="AM8" s="47"/>
      <c r="AN8" s="47"/>
      <c r="AP8" s="50" t="s">
        <v>274</v>
      </c>
      <c r="AT8"/>
    </row>
    <row r="9" spans="1:43" s="61" customFormat="1" ht="18.75" customHeight="1">
      <c r="A9" s="51" t="s">
        <v>43</v>
      </c>
      <c r="B9" s="51">
        <v>85</v>
      </c>
      <c r="C9" s="52">
        <f aca="true" ca="1" t="shared" si="0" ref="C9:C14">OFFSET(C9,15,0)</f>
        <v>1</v>
      </c>
      <c r="D9" s="199" t="s">
        <v>275</v>
      </c>
      <c r="E9" s="51" t="s">
        <v>45</v>
      </c>
      <c r="F9" s="51">
        <v>89</v>
      </c>
      <c r="G9" s="223" t="s">
        <v>190</v>
      </c>
      <c r="H9" s="223"/>
      <c r="I9" s="223"/>
      <c r="J9" s="223"/>
      <c r="K9" s="223"/>
      <c r="L9" s="183" t="s">
        <v>54</v>
      </c>
      <c r="M9" s="184"/>
      <c r="N9" s="184"/>
      <c r="O9" s="183" t="s">
        <v>59</v>
      </c>
      <c r="P9" s="184"/>
      <c r="Q9" s="184"/>
      <c r="R9" s="183" t="s">
        <v>59</v>
      </c>
      <c r="S9" s="184"/>
      <c r="T9" s="184"/>
      <c r="U9" s="183" t="s">
        <v>59</v>
      </c>
      <c r="V9" s="184"/>
      <c r="W9" s="184"/>
      <c r="X9" s="184"/>
      <c r="Y9" s="183"/>
      <c r="Z9" s="184"/>
      <c r="AE9" s="69"/>
      <c r="AF9" s="69"/>
      <c r="AG9" s="69"/>
      <c r="AH9" s="60"/>
      <c r="AI9" s="60"/>
      <c r="AJ9" s="60"/>
      <c r="AK9" s="59"/>
      <c r="AL9" s="60"/>
      <c r="AM9" s="59"/>
      <c r="AN9" s="60"/>
      <c r="AP9" s="50" t="s">
        <v>276</v>
      </c>
      <c r="AQ9" s="66">
        <v>100</v>
      </c>
    </row>
    <row r="10" spans="1:42" s="66" customFormat="1" ht="21" customHeight="1">
      <c r="A10" s="51" t="s">
        <v>43</v>
      </c>
      <c r="B10" s="51">
        <v>85</v>
      </c>
      <c r="C10" s="52">
        <f ca="1" t="shared" si="0"/>
        <v>2</v>
      </c>
      <c r="D10" s="199" t="s">
        <v>277</v>
      </c>
      <c r="E10" s="51" t="s">
        <v>45</v>
      </c>
      <c r="F10" s="51">
        <v>90</v>
      </c>
      <c r="G10" s="223" t="s">
        <v>190</v>
      </c>
      <c r="H10" s="223"/>
      <c r="I10" s="223"/>
      <c r="J10" s="223"/>
      <c r="K10" s="223"/>
      <c r="L10" s="183" t="s">
        <v>82</v>
      </c>
      <c r="M10" s="184"/>
      <c r="N10" s="184"/>
      <c r="O10" s="184"/>
      <c r="P10" s="184"/>
      <c r="Q10" s="183" t="s">
        <v>234</v>
      </c>
      <c r="R10" s="184"/>
      <c r="S10" s="183" t="s">
        <v>47</v>
      </c>
      <c r="T10" s="184"/>
      <c r="U10" s="184"/>
      <c r="V10" s="183" t="s">
        <v>54</v>
      </c>
      <c r="W10" s="184"/>
      <c r="X10" s="184"/>
      <c r="Y10" s="184"/>
      <c r="Z10" s="183" t="s">
        <v>47</v>
      </c>
      <c r="AE10" s="69"/>
      <c r="AF10" s="69"/>
      <c r="AG10" s="69"/>
      <c r="AH10" s="60"/>
      <c r="AI10" s="60"/>
      <c r="AJ10" s="60"/>
      <c r="AK10" s="59"/>
      <c r="AL10" s="60"/>
      <c r="AM10" s="59"/>
      <c r="AN10" s="60"/>
      <c r="AP10" s="64" t="s">
        <v>278</v>
      </c>
    </row>
    <row r="11" spans="1:42" s="61" customFormat="1" ht="21" customHeight="1">
      <c r="A11" s="51" t="s">
        <v>43</v>
      </c>
      <c r="B11" s="51">
        <v>44</v>
      </c>
      <c r="C11" s="52">
        <f ca="1" t="shared" si="0"/>
        <v>3</v>
      </c>
      <c r="D11" s="199" t="s">
        <v>279</v>
      </c>
      <c r="E11" s="51" t="s">
        <v>45</v>
      </c>
      <c r="F11" s="51">
        <v>91</v>
      </c>
      <c r="G11" s="223" t="s">
        <v>217</v>
      </c>
      <c r="H11" s="223"/>
      <c r="I11" s="223"/>
      <c r="J11" s="223"/>
      <c r="K11" s="223"/>
      <c r="L11" s="184"/>
      <c r="M11" s="183" t="s">
        <v>82</v>
      </c>
      <c r="N11" s="184"/>
      <c r="O11" s="184"/>
      <c r="P11" s="183" t="s">
        <v>47</v>
      </c>
      <c r="Q11" s="184"/>
      <c r="R11" s="183" t="s">
        <v>47</v>
      </c>
      <c r="S11" s="184"/>
      <c r="T11" s="184"/>
      <c r="U11" s="184"/>
      <c r="V11" s="184"/>
      <c r="W11" s="183"/>
      <c r="X11" s="184"/>
      <c r="Y11" s="184"/>
      <c r="Z11" s="183" t="s">
        <v>280</v>
      </c>
      <c r="AP11" s="64" t="s">
        <v>281</v>
      </c>
    </row>
    <row r="12" spans="1:42" s="61" customFormat="1" ht="21" customHeight="1">
      <c r="A12" s="51" t="s">
        <v>43</v>
      </c>
      <c r="B12" s="51">
        <v>49</v>
      </c>
      <c r="C12" s="52">
        <f ca="1" t="shared" si="0"/>
        <v>4</v>
      </c>
      <c r="D12" s="201" t="s">
        <v>282</v>
      </c>
      <c r="E12" s="51" t="s">
        <v>45</v>
      </c>
      <c r="F12" s="51">
        <v>92</v>
      </c>
      <c r="G12" s="223" t="s">
        <v>196</v>
      </c>
      <c r="H12" s="223"/>
      <c r="I12" s="223"/>
      <c r="J12" s="223"/>
      <c r="K12" s="223"/>
      <c r="L12" s="184"/>
      <c r="M12" s="183" t="s">
        <v>197</v>
      </c>
      <c r="N12" s="184"/>
      <c r="O12" s="183" t="s">
        <v>47</v>
      </c>
      <c r="P12" s="184"/>
      <c r="Q12" s="184"/>
      <c r="R12" s="184"/>
      <c r="S12" s="184"/>
      <c r="T12" s="183" t="s">
        <v>47</v>
      </c>
      <c r="U12" s="184"/>
      <c r="V12" s="183" t="s">
        <v>47</v>
      </c>
      <c r="W12" s="184"/>
      <c r="X12" s="183" t="s">
        <v>57</v>
      </c>
      <c r="Y12" s="184"/>
      <c r="Z12" s="184"/>
      <c r="AP12" s="64" t="s">
        <v>283</v>
      </c>
    </row>
    <row r="13" spans="1:42" s="61" customFormat="1" ht="21" customHeight="1">
      <c r="A13" s="51" t="s">
        <v>51</v>
      </c>
      <c r="B13" s="51">
        <v>35</v>
      </c>
      <c r="C13" s="52">
        <f ca="1" t="shared" si="0"/>
        <v>5</v>
      </c>
      <c r="D13" s="201" t="s">
        <v>284</v>
      </c>
      <c r="E13" s="51" t="s">
        <v>45</v>
      </c>
      <c r="F13" s="51">
        <v>95</v>
      </c>
      <c r="G13" s="223" t="s">
        <v>285</v>
      </c>
      <c r="H13" s="223"/>
      <c r="I13" s="223"/>
      <c r="J13" s="223"/>
      <c r="K13" s="223"/>
      <c r="L13" s="184"/>
      <c r="M13" s="184"/>
      <c r="N13" s="183" t="s">
        <v>83</v>
      </c>
      <c r="O13" s="184"/>
      <c r="P13" s="184"/>
      <c r="Q13" s="183" t="s">
        <v>57</v>
      </c>
      <c r="R13" s="184"/>
      <c r="S13" s="184"/>
      <c r="T13" s="183" t="s">
        <v>54</v>
      </c>
      <c r="U13" s="184"/>
      <c r="V13" s="184"/>
      <c r="W13" s="183"/>
      <c r="X13" s="184"/>
      <c r="Y13" s="183"/>
      <c r="Z13" s="184"/>
      <c r="AP13" s="64" t="s">
        <v>286</v>
      </c>
    </row>
    <row r="14" spans="1:42" s="61" customFormat="1" ht="21" customHeight="1">
      <c r="A14" s="51" t="s">
        <v>43</v>
      </c>
      <c r="B14" s="51">
        <v>49</v>
      </c>
      <c r="C14" s="52">
        <f ca="1" t="shared" si="0"/>
        <v>6</v>
      </c>
      <c r="D14" s="201" t="s">
        <v>287</v>
      </c>
      <c r="E14" s="51" t="s">
        <v>45</v>
      </c>
      <c r="F14" s="51">
        <v>95</v>
      </c>
      <c r="G14" s="223" t="s">
        <v>186</v>
      </c>
      <c r="H14" s="223"/>
      <c r="I14" s="223"/>
      <c r="J14" s="223"/>
      <c r="K14" s="223"/>
      <c r="L14" s="184"/>
      <c r="M14" s="184"/>
      <c r="N14" s="183" t="s">
        <v>47</v>
      </c>
      <c r="O14" s="184"/>
      <c r="P14" s="183" t="s">
        <v>54</v>
      </c>
      <c r="Q14" s="184"/>
      <c r="R14" s="184"/>
      <c r="S14" s="183" t="s">
        <v>54</v>
      </c>
      <c r="T14" s="184"/>
      <c r="U14" s="183" t="s">
        <v>47</v>
      </c>
      <c r="V14" s="184"/>
      <c r="W14" s="184"/>
      <c r="X14" s="183" t="s">
        <v>54</v>
      </c>
      <c r="Y14" s="184"/>
      <c r="Z14" s="184"/>
      <c r="AP14" s="64" t="s">
        <v>288</v>
      </c>
    </row>
    <row r="15" spans="1:42" s="61" customFormat="1" ht="21" customHeight="1" hidden="1">
      <c r="A15" s="81"/>
      <c r="B15" s="81"/>
      <c r="C15" s="75"/>
      <c r="D15" s="78"/>
      <c r="E15" s="81"/>
      <c r="F15" s="81"/>
      <c r="G15" s="224"/>
      <c r="H15" s="224"/>
      <c r="I15" s="224"/>
      <c r="J15" s="224"/>
      <c r="K15" s="224"/>
      <c r="L15" s="225"/>
      <c r="M15" s="225"/>
      <c r="N15" s="226"/>
      <c r="O15" s="225"/>
      <c r="P15" s="225"/>
      <c r="Q15" s="225"/>
      <c r="R15" s="226"/>
      <c r="S15" s="225"/>
      <c r="T15" s="225"/>
      <c r="U15" s="226"/>
      <c r="V15" s="225"/>
      <c r="W15" s="225"/>
      <c r="X15" s="225"/>
      <c r="Y15" s="226"/>
      <c r="Z15" s="225"/>
      <c r="AA15" s="225"/>
      <c r="AB15" s="226"/>
      <c r="AP15" s="64"/>
    </row>
    <row r="16" spans="1:42" s="61" customFormat="1" ht="21" customHeight="1" hidden="1">
      <c r="A16" s="81"/>
      <c r="B16" s="81"/>
      <c r="C16" s="75"/>
      <c r="D16" s="78"/>
      <c r="E16" s="81"/>
      <c r="F16" s="81"/>
      <c r="G16" s="227"/>
      <c r="H16" s="227"/>
      <c r="I16" s="227"/>
      <c r="J16" s="227"/>
      <c r="K16" s="227"/>
      <c r="L16" s="225"/>
      <c r="M16" s="225"/>
      <c r="N16" s="225"/>
      <c r="O16" s="226"/>
      <c r="P16" s="225"/>
      <c r="Q16" s="225"/>
      <c r="R16" s="226"/>
      <c r="S16" s="225"/>
      <c r="T16" s="225"/>
      <c r="U16" s="225"/>
      <c r="V16" s="225"/>
      <c r="W16" s="225"/>
      <c r="X16" s="226"/>
      <c r="Y16" s="225"/>
      <c r="Z16" s="226"/>
      <c r="AA16" s="225"/>
      <c r="AB16" s="225"/>
      <c r="AP16" s="64"/>
    </row>
    <row r="17" spans="1:50" s="61" customFormat="1" ht="21" customHeight="1" hidden="1">
      <c r="A17" s="81"/>
      <c r="B17" s="81"/>
      <c r="C17" s="75"/>
      <c r="D17" s="77"/>
      <c r="E17" s="77"/>
      <c r="F17" s="77"/>
      <c r="G17" s="77"/>
      <c r="H17" s="77"/>
      <c r="I17" s="77"/>
      <c r="J17" s="77"/>
      <c r="K17" s="77"/>
      <c r="L17" s="69"/>
      <c r="M17" s="69"/>
      <c r="N17" s="69"/>
      <c r="O17" s="71"/>
      <c r="P17" s="69"/>
      <c r="Q17" s="69"/>
      <c r="R17" s="69"/>
      <c r="S17" s="69"/>
      <c r="T17" s="69"/>
      <c r="U17" s="71"/>
      <c r="V17" s="69"/>
      <c r="W17" s="69"/>
      <c r="X17" s="71"/>
      <c r="Y17" s="69"/>
      <c r="Z17" s="228"/>
      <c r="AA17" s="228"/>
      <c r="AB17" s="228"/>
      <c r="AC17" s="228"/>
      <c r="AD17" s="228"/>
      <c r="AO17" s="60"/>
      <c r="AP17" s="60"/>
      <c r="AT17" s="187"/>
      <c r="AU17" s="70"/>
      <c r="AV17" s="70"/>
      <c r="AW17" s="70"/>
      <c r="AX17" s="70"/>
    </row>
    <row r="18" spans="1:50" s="61" customFormat="1" ht="21" customHeight="1" hidden="1">
      <c r="A18" s="81"/>
      <c r="B18" s="81"/>
      <c r="C18" s="75"/>
      <c r="D18" s="77"/>
      <c r="E18" s="77"/>
      <c r="F18" s="77"/>
      <c r="G18" s="77"/>
      <c r="H18" s="77"/>
      <c r="I18" s="77"/>
      <c r="J18" s="77"/>
      <c r="K18" s="77"/>
      <c r="L18" s="69"/>
      <c r="M18" s="69"/>
      <c r="N18" s="69"/>
      <c r="O18" s="71"/>
      <c r="P18" s="69"/>
      <c r="Q18" s="69"/>
      <c r="R18" s="69"/>
      <c r="S18" s="69"/>
      <c r="T18" s="69"/>
      <c r="U18" s="71"/>
      <c r="V18" s="69"/>
      <c r="W18" s="69"/>
      <c r="X18" s="71"/>
      <c r="Y18" s="69"/>
      <c r="Z18" s="188"/>
      <c r="AA18" s="188"/>
      <c r="AB18" s="188"/>
      <c r="AC18" s="188"/>
      <c r="AD18" s="188"/>
      <c r="AO18" s="60"/>
      <c r="AP18" s="60"/>
      <c r="AT18" s="187"/>
      <c r="AU18" s="70"/>
      <c r="AV18" s="70"/>
      <c r="AW18" s="70"/>
      <c r="AX18" s="70"/>
    </row>
    <row r="19" spans="1:50" s="61" customFormat="1" ht="21" customHeight="1" thickBot="1">
      <c r="A19" s="81"/>
      <c r="B19" s="81"/>
      <c r="C19" s="75"/>
      <c r="Q19" s="69"/>
      <c r="R19" s="69"/>
      <c r="S19" s="79" t="s">
        <v>85</v>
      </c>
      <c r="T19" s="79"/>
      <c r="U19" s="79"/>
      <c r="V19" s="79"/>
      <c r="W19" s="79"/>
      <c r="X19" s="79"/>
      <c r="Y19" s="69"/>
      <c r="Z19" s="229" t="s">
        <v>85</v>
      </c>
      <c r="AA19" s="230"/>
      <c r="AB19" s="230"/>
      <c r="AC19" s="230"/>
      <c r="AD19" s="230"/>
      <c r="AE19" s="230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60"/>
      <c r="AT19" s="187"/>
      <c r="AU19" s="70"/>
      <c r="AV19" s="73"/>
      <c r="AW19" s="73"/>
      <c r="AX19" s="73"/>
    </row>
    <row r="20" spans="1:48" s="61" customFormat="1" ht="21" customHeight="1" thickBot="1">
      <c r="A20" s="81"/>
      <c r="B20" s="231"/>
      <c r="C20" s="231"/>
      <c r="D20" s="231"/>
      <c r="E20" s="231"/>
      <c r="F20" s="231"/>
      <c r="G20" s="232"/>
      <c r="H20" s="232"/>
      <c r="I20" s="232"/>
      <c r="J20" s="232"/>
      <c r="K20" s="140"/>
      <c r="L20" s="140"/>
      <c r="M20" s="140"/>
      <c r="N20" s="140"/>
      <c r="Q20" s="69"/>
      <c r="R20" s="69"/>
      <c r="S20" s="233" t="s">
        <v>97</v>
      </c>
      <c r="T20" s="234"/>
      <c r="U20" s="234"/>
      <c r="V20" s="234"/>
      <c r="W20" s="234"/>
      <c r="X20" s="235"/>
      <c r="Y20" s="69"/>
      <c r="Z20" s="229" t="s">
        <v>97</v>
      </c>
      <c r="AA20" s="229"/>
      <c r="AB20" s="229"/>
      <c r="AC20" s="229"/>
      <c r="AD20" s="229"/>
      <c r="AE20" s="229"/>
      <c r="AH20" s="70"/>
      <c r="AI20" s="87"/>
      <c r="AJ20" s="87"/>
      <c r="AK20" s="87"/>
      <c r="AL20" s="87"/>
      <c r="AM20" s="70"/>
      <c r="AN20" s="70"/>
      <c r="AQ20" s="60"/>
      <c r="AR20" s="60"/>
      <c r="AS20" s="60"/>
      <c r="AT20" s="192"/>
      <c r="AU20" s="73"/>
      <c r="AV20" s="73"/>
    </row>
    <row r="21" spans="1:47" s="61" customFormat="1" ht="21" customHeight="1" thickBot="1">
      <c r="A21" s="81"/>
      <c r="B21" s="81"/>
      <c r="S21" s="236">
        <f aca="true" t="shared" si="1" ref="S21:X21">IF(Z21="","",Z21)</f>
      </c>
      <c r="T21" s="237">
        <f t="shared" si="1"/>
      </c>
      <c r="U21" s="237">
        <f t="shared" si="1"/>
      </c>
      <c r="V21" s="237">
        <f t="shared" si="1"/>
      </c>
      <c r="W21" s="237">
        <f t="shared" si="1"/>
      </c>
      <c r="X21" s="238">
        <f t="shared" si="1"/>
      </c>
      <c r="Y21" s="140"/>
      <c r="Z21" s="239"/>
      <c r="AA21" s="239"/>
      <c r="AB21" s="239"/>
      <c r="AC21" s="239"/>
      <c r="AD21" s="239"/>
      <c r="AE21" s="239"/>
      <c r="AH21" s="47"/>
      <c r="AI21" s="47"/>
      <c r="AJ21" s="47"/>
      <c r="AK21" s="47"/>
      <c r="AL21" s="76"/>
      <c r="AM21" s="76"/>
      <c r="AN21" s="76"/>
      <c r="AP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9" t="s">
        <v>110</v>
      </c>
      <c r="T22" s="100"/>
      <c r="U22" s="100"/>
      <c r="V22" s="100"/>
      <c r="W22" s="100"/>
      <c r="X22" s="101"/>
      <c r="Z22" s="229" t="s">
        <v>110</v>
      </c>
      <c r="AA22" s="230"/>
      <c r="AB22" s="230"/>
      <c r="AC22" s="230"/>
      <c r="AD22" s="230"/>
      <c r="AE22" s="230"/>
      <c r="AH22" s="102"/>
      <c r="AI22" s="102"/>
      <c r="AJ22" s="102"/>
      <c r="AK22" s="102"/>
      <c r="AL22" s="102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93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240">
        <f aca="true" t="shared" si="2" ref="S23:X29">IF(Z23="","",Z23)</f>
      </c>
      <c r="T23" s="241">
        <f t="shared" si="2"/>
      </c>
      <c r="U23" s="241">
        <f t="shared" si="2"/>
      </c>
      <c r="V23" s="241">
        <f t="shared" si="2"/>
      </c>
      <c r="W23" s="241">
        <f t="shared" si="2"/>
      </c>
      <c r="X23" s="242">
        <f t="shared" si="2"/>
      </c>
      <c r="Z23" s="243"/>
      <c r="AA23" s="243"/>
      <c r="AB23" s="243"/>
      <c r="AC23" s="243"/>
      <c r="AD23" s="243"/>
      <c r="AE23" s="243"/>
      <c r="AH23" s="47"/>
      <c r="AI23" s="47"/>
      <c r="AJ23" s="47"/>
      <c r="AK23" s="47"/>
      <c r="AL23" s="76"/>
      <c r="AM23" s="76"/>
      <c r="AN23" s="76"/>
      <c r="AO23" s="122"/>
    </row>
    <row r="24" spans="1:43" s="61" customFormat="1" ht="24" customHeight="1">
      <c r="A24" s="123" t="str">
        <f ca="1">OFFSET(A24,-15,0)</f>
        <v>PDL</v>
      </c>
      <c r="B24" s="124">
        <f ca="1">OFFSET(B24,-15,0)</f>
        <v>85</v>
      </c>
      <c r="C24" s="125">
        <v>1</v>
      </c>
      <c r="D24" s="199" t="str">
        <f ca="1">OFFSET(D24,-15,0)</f>
        <v>RAMOS Adrien</v>
      </c>
      <c r="E24" s="51" t="str">
        <f ca="1">OFFSET(E24,-15,0)</f>
        <v>M</v>
      </c>
      <c r="F24" s="51">
        <v>10</v>
      </c>
      <c r="G24" s="127">
        <v>10</v>
      </c>
      <c r="H24" s="127">
        <v>10</v>
      </c>
      <c r="I24" s="127">
        <v>10</v>
      </c>
      <c r="J24" s="127">
        <v>10</v>
      </c>
      <c r="K24" s="200">
        <f>IF(L24&lt;&gt;"","-","")</f>
      </c>
      <c r="L24" s="129"/>
      <c r="M24" s="130">
        <f aca="true" t="shared" si="3" ref="M24:M29">SUM(G24:K24)</f>
        <v>40</v>
      </c>
      <c r="N24" s="131"/>
      <c r="O24" s="132"/>
      <c r="P24" s="133">
        <f aca="true" ca="1" t="shared" si="4" ref="P24:P29">SUM(OFFSET(P24,0,-10),OFFSET(P24,0,-3))</f>
        <v>50</v>
      </c>
      <c r="Q24" s="115"/>
      <c r="R24" s="73"/>
      <c r="S24" s="244">
        <f t="shared" si="2"/>
      </c>
      <c r="T24" s="245">
        <f t="shared" si="2"/>
      </c>
      <c r="U24" s="245">
        <f t="shared" si="2"/>
      </c>
      <c r="V24" s="245">
        <f t="shared" si="2"/>
      </c>
      <c r="W24" s="245">
        <f t="shared" si="2"/>
      </c>
      <c r="X24" s="246">
        <f t="shared" si="2"/>
      </c>
      <c r="Z24" s="247"/>
      <c r="AA24" s="247"/>
      <c r="AB24" s="247"/>
      <c r="AC24" s="247"/>
      <c r="AD24" s="247"/>
      <c r="AE24" s="247"/>
      <c r="AH24" s="60"/>
      <c r="AI24" s="60"/>
      <c r="AJ24" s="60"/>
      <c r="AK24" s="60"/>
      <c r="AL24" s="76"/>
      <c r="AM24" s="76"/>
      <c r="AN24" s="76"/>
      <c r="AO24" s="81"/>
      <c r="AQ24" s="61">
        <f aca="true" t="shared" si="5" ref="AQ24:AQ29">COUNT(G24:K24)</f>
        <v>4</v>
      </c>
    </row>
    <row r="25" spans="1:43" s="61" customFormat="1" ht="21" customHeight="1">
      <c r="A25" s="123" t="str">
        <f aca="true" ca="1" t="shared" si="6" ref="A25:B29">OFFSET(A25,-15,0)</f>
        <v>PDL</v>
      </c>
      <c r="B25" s="124">
        <f ca="1" t="shared" si="6"/>
        <v>85</v>
      </c>
      <c r="C25" s="125">
        <v>2</v>
      </c>
      <c r="D25" s="199" t="str">
        <f aca="true" ca="1" t="shared" si="7" ref="D25:E29">OFFSET(D25,-15,0)</f>
        <v>BERNARD Yannick</v>
      </c>
      <c r="E25" s="51" t="str">
        <f ca="1" t="shared" si="7"/>
        <v>M</v>
      </c>
      <c r="F25" s="51">
        <v>0</v>
      </c>
      <c r="G25" s="127">
        <v>0</v>
      </c>
      <c r="H25" s="127">
        <v>10</v>
      </c>
      <c r="I25" s="127">
        <v>0</v>
      </c>
      <c r="J25" s="127">
        <v>10</v>
      </c>
      <c r="K25" s="200">
        <f>IF(L25&lt;&gt;"","-","")</f>
      </c>
      <c r="L25" s="129"/>
      <c r="M25" s="130">
        <f t="shared" si="3"/>
        <v>20</v>
      </c>
      <c r="N25" s="131"/>
      <c r="O25" s="132"/>
      <c r="P25" s="133">
        <f ca="1" t="shared" si="4"/>
        <v>20</v>
      </c>
      <c r="Q25" s="115"/>
      <c r="R25" s="73"/>
      <c r="S25" s="244">
        <f t="shared" si="2"/>
      </c>
      <c r="T25" s="245">
        <f t="shared" si="2"/>
      </c>
      <c r="U25" s="245">
        <f t="shared" si="2"/>
      </c>
      <c r="V25" s="245">
        <f t="shared" si="2"/>
      </c>
      <c r="W25" s="245">
        <f t="shared" si="2"/>
      </c>
      <c r="X25" s="246">
        <f t="shared" si="2"/>
      </c>
      <c r="Z25" s="247"/>
      <c r="AA25" s="247"/>
      <c r="AB25" s="247"/>
      <c r="AC25" s="247"/>
      <c r="AD25" s="247"/>
      <c r="AE25" s="247"/>
      <c r="AH25" s="60"/>
      <c r="AI25" s="60"/>
      <c r="AJ25" s="60"/>
      <c r="AK25" s="60"/>
      <c r="AL25" s="76"/>
      <c r="AM25" s="76"/>
      <c r="AN25" s="76"/>
      <c r="AO25" s="81"/>
      <c r="AQ25" s="61">
        <f t="shared" si="5"/>
        <v>4</v>
      </c>
    </row>
    <row r="26" spans="1:50" s="61" customFormat="1" ht="21" customHeight="1">
      <c r="A26" s="123" t="str">
        <f ca="1" t="shared" si="6"/>
        <v>PDL</v>
      </c>
      <c r="B26" s="124">
        <f ca="1" t="shared" si="6"/>
        <v>44</v>
      </c>
      <c r="C26" s="125">
        <v>3</v>
      </c>
      <c r="D26" s="199" t="str">
        <f ca="1" t="shared" si="7"/>
        <v>GRIMAULT Fabrice</v>
      </c>
      <c r="E26" s="51" t="str">
        <f ca="1" t="shared" si="7"/>
        <v>M</v>
      </c>
      <c r="F26" s="51">
        <v>0</v>
      </c>
      <c r="G26" s="127">
        <v>0</v>
      </c>
      <c r="H26" s="127">
        <v>0</v>
      </c>
      <c r="I26" s="127">
        <v>0</v>
      </c>
      <c r="J26" s="127">
        <f>IF(L26&lt;&gt;"","-","")</f>
      </c>
      <c r="K26" s="200">
        <f>IF(L26&lt;&gt;"","-","")</f>
      </c>
      <c r="L26" s="129"/>
      <c r="M26" s="130">
        <f t="shared" si="3"/>
        <v>0</v>
      </c>
      <c r="N26" s="131"/>
      <c r="O26" s="132"/>
      <c r="P26" s="133">
        <f ca="1" t="shared" si="4"/>
        <v>0</v>
      </c>
      <c r="Q26" s="115"/>
      <c r="R26" s="73"/>
      <c r="S26" s="244">
        <f t="shared" si="2"/>
      </c>
      <c r="T26" s="245">
        <f t="shared" si="2"/>
      </c>
      <c r="U26" s="245">
        <f t="shared" si="2"/>
      </c>
      <c r="V26" s="245">
        <f t="shared" si="2"/>
      </c>
      <c r="W26" s="245">
        <f t="shared" si="2"/>
      </c>
      <c r="X26" s="246">
        <f t="shared" si="2"/>
      </c>
      <c r="Z26" s="247"/>
      <c r="AA26" s="247"/>
      <c r="AB26" s="247"/>
      <c r="AC26" s="247"/>
      <c r="AD26" s="247"/>
      <c r="AE26" s="247"/>
      <c r="AH26" s="60"/>
      <c r="AI26" s="60"/>
      <c r="AJ26" s="60"/>
      <c r="AK26" s="60"/>
      <c r="AL26" s="76"/>
      <c r="AM26" s="76"/>
      <c r="AN26" s="76"/>
      <c r="AO26" s="81"/>
      <c r="AQ26" s="61">
        <f t="shared" si="5"/>
        <v>3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6"/>
        <v>PDL</v>
      </c>
      <c r="B27" s="124">
        <f ca="1" t="shared" si="6"/>
        <v>49</v>
      </c>
      <c r="C27" s="125">
        <v>4</v>
      </c>
      <c r="D27" s="201" t="str">
        <f ca="1" t="shared" si="7"/>
        <v>RETIF Emmanuel</v>
      </c>
      <c r="E27" s="51" t="str">
        <f ca="1" t="shared" si="7"/>
        <v>M</v>
      </c>
      <c r="F27" s="51">
        <v>30</v>
      </c>
      <c r="G27" s="127">
        <v>0</v>
      </c>
      <c r="H27" s="127">
        <v>0</v>
      </c>
      <c r="I27" s="127">
        <v>0</v>
      </c>
      <c r="J27" s="127">
        <v>0</v>
      </c>
      <c r="K27" s="200">
        <v>0</v>
      </c>
      <c r="L27" s="129" t="s">
        <v>154</v>
      </c>
      <c r="M27" s="130">
        <f t="shared" si="3"/>
        <v>0</v>
      </c>
      <c r="N27" s="131"/>
      <c r="O27" s="132"/>
      <c r="P27" s="133">
        <f ca="1" t="shared" si="4"/>
        <v>30</v>
      </c>
      <c r="Q27" s="115"/>
      <c r="R27" s="73"/>
      <c r="S27" s="244">
        <f t="shared" si="2"/>
      </c>
      <c r="T27" s="245">
        <f t="shared" si="2"/>
      </c>
      <c r="U27" s="245">
        <f t="shared" si="2"/>
      </c>
      <c r="V27" s="245">
        <f t="shared" si="2"/>
      </c>
      <c r="W27" s="245">
        <f t="shared" si="2"/>
      </c>
      <c r="X27" s="246">
        <f t="shared" si="2"/>
      </c>
      <c r="Z27" s="247"/>
      <c r="AA27" s="247"/>
      <c r="AB27" s="247"/>
      <c r="AC27" s="247"/>
      <c r="AD27" s="247"/>
      <c r="AE27" s="247"/>
      <c r="AH27" s="60"/>
      <c r="AI27" s="60"/>
      <c r="AJ27" s="60"/>
      <c r="AK27" s="60"/>
      <c r="AL27" s="76"/>
      <c r="AM27" s="76"/>
      <c r="AN27" s="76"/>
      <c r="AO27" s="81"/>
      <c r="AQ27" s="61">
        <f t="shared" si="5"/>
        <v>5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6"/>
        <v>BRE</v>
      </c>
      <c r="B28" s="124">
        <f ca="1" t="shared" si="6"/>
        <v>35</v>
      </c>
      <c r="C28" s="125">
        <v>5</v>
      </c>
      <c r="D28" s="201" t="str">
        <f ca="1" t="shared" si="7"/>
        <v>COQUEMONT Valentin</v>
      </c>
      <c r="E28" s="51" t="str">
        <f ca="1" t="shared" si="7"/>
        <v>M</v>
      </c>
      <c r="F28" s="51">
        <v>87</v>
      </c>
      <c r="G28" s="127">
        <v>10</v>
      </c>
      <c r="H28" s="127">
        <v>0</v>
      </c>
      <c r="I28" s="127">
        <v>10</v>
      </c>
      <c r="J28" s="127" t="str">
        <f>IF(L28&lt;&gt;"","-","")</f>
        <v>-</v>
      </c>
      <c r="K28" s="200" t="str">
        <f>IF(L28&lt;&gt;"","-","")</f>
        <v>-</v>
      </c>
      <c r="L28" s="129" t="s">
        <v>121</v>
      </c>
      <c r="M28" s="130">
        <f t="shared" si="3"/>
        <v>20</v>
      </c>
      <c r="N28" s="131"/>
      <c r="O28" s="132"/>
      <c r="P28" s="138">
        <f ca="1" t="shared" si="4"/>
        <v>107</v>
      </c>
      <c r="Q28" s="115"/>
      <c r="R28" s="73"/>
      <c r="S28" s="244">
        <f t="shared" si="2"/>
      </c>
      <c r="T28" s="245">
        <f t="shared" si="2"/>
      </c>
      <c r="U28" s="245">
        <f t="shared" si="2"/>
      </c>
      <c r="V28" s="245">
        <f t="shared" si="2"/>
      </c>
      <c r="W28" s="245">
        <f t="shared" si="2"/>
      </c>
      <c r="X28" s="246">
        <f t="shared" si="2"/>
      </c>
      <c r="Z28" s="247"/>
      <c r="AA28" s="247"/>
      <c r="AB28" s="247"/>
      <c r="AC28" s="247"/>
      <c r="AD28" s="247"/>
      <c r="AE28" s="247"/>
      <c r="AH28" s="60"/>
      <c r="AI28" s="60"/>
      <c r="AJ28" s="60"/>
      <c r="AK28" s="60"/>
      <c r="AL28" s="76"/>
      <c r="AM28" s="76"/>
      <c r="AN28" s="76"/>
      <c r="AO28" s="81"/>
      <c r="AQ28" s="61">
        <f t="shared" si="5"/>
        <v>3</v>
      </c>
      <c r="AR28" s="60"/>
      <c r="AT28" s="47"/>
      <c r="AU28" s="47"/>
      <c r="AV28" s="76"/>
      <c r="AW28" s="76"/>
      <c r="AX28" s="76"/>
    </row>
    <row r="29" spans="1:50" s="61" customFormat="1" ht="21" customHeight="1" thickBot="1">
      <c r="A29" s="143" t="str">
        <f ca="1" t="shared" si="6"/>
        <v>PDL</v>
      </c>
      <c r="B29" s="144">
        <f ca="1" t="shared" si="6"/>
        <v>49</v>
      </c>
      <c r="C29" s="145">
        <v>6</v>
      </c>
      <c r="D29" s="248" t="str">
        <f ca="1" t="shared" si="7"/>
        <v>GUERY Yoann</v>
      </c>
      <c r="E29" s="139" t="str">
        <f ca="1" t="shared" si="7"/>
        <v>M</v>
      </c>
      <c r="F29" s="139">
        <v>0</v>
      </c>
      <c r="G29" s="148">
        <v>0</v>
      </c>
      <c r="H29" s="148">
        <v>10</v>
      </c>
      <c r="I29" s="148">
        <v>10</v>
      </c>
      <c r="J29" s="148">
        <v>0</v>
      </c>
      <c r="K29" s="203">
        <v>10</v>
      </c>
      <c r="L29" s="150" t="s">
        <v>154</v>
      </c>
      <c r="M29" s="151">
        <f t="shared" si="3"/>
        <v>30</v>
      </c>
      <c r="N29" s="152"/>
      <c r="O29" s="132"/>
      <c r="P29" s="133">
        <f ca="1" t="shared" si="4"/>
        <v>30</v>
      </c>
      <c r="Q29" s="115"/>
      <c r="R29" s="73"/>
      <c r="S29" s="249">
        <f t="shared" si="2"/>
      </c>
      <c r="T29" s="250">
        <f t="shared" si="2"/>
      </c>
      <c r="U29" s="250">
        <f t="shared" si="2"/>
      </c>
      <c r="V29" s="250">
        <f t="shared" si="2"/>
      </c>
      <c r="W29" s="250">
        <f t="shared" si="2"/>
      </c>
      <c r="X29" s="251">
        <f t="shared" si="2"/>
      </c>
      <c r="Z29" s="247"/>
      <c r="AA29" s="247"/>
      <c r="AB29" s="247"/>
      <c r="AC29" s="247"/>
      <c r="AD29" s="247"/>
      <c r="AE29" s="247"/>
      <c r="AH29" s="60"/>
      <c r="AI29" s="60"/>
      <c r="AJ29" s="60"/>
      <c r="AK29" s="60"/>
      <c r="AL29" s="76"/>
      <c r="AM29" s="76"/>
      <c r="AN29" s="76"/>
      <c r="AO29" s="81"/>
      <c r="AQ29" s="61">
        <f t="shared" si="5"/>
        <v>5</v>
      </c>
      <c r="AR29" s="47"/>
      <c r="AT29" s="47"/>
      <c r="AU29" s="47"/>
      <c r="AV29" s="76"/>
      <c r="AW29" s="76"/>
      <c r="AX29" s="76"/>
    </row>
    <row r="30" spans="1:50" s="61" customFormat="1" ht="21" customHeight="1">
      <c r="A30" s="81"/>
      <c r="B30" s="81"/>
      <c r="C30" s="252" t="s">
        <v>123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3" t="s">
        <v>124</v>
      </c>
      <c r="N30" s="253"/>
      <c r="O30" s="253"/>
      <c r="P30" s="253"/>
      <c r="Q30" s="253"/>
      <c r="R30" s="73"/>
      <c r="AH30" s="60"/>
      <c r="AI30" s="60"/>
      <c r="AJ30" s="60"/>
      <c r="AK30" s="60"/>
      <c r="AL30" s="76"/>
      <c r="AM30" s="76"/>
      <c r="AN30" s="76"/>
      <c r="AO30" s="81"/>
      <c r="AR30" s="47"/>
      <c r="AT30" s="47"/>
      <c r="AU30" s="47"/>
      <c r="AV30" s="76"/>
      <c r="AW30" s="76"/>
      <c r="AX30" s="76"/>
    </row>
    <row r="31" spans="1:50" s="61" customFormat="1" ht="21" customHeight="1">
      <c r="A31" s="81"/>
      <c r="B31" s="81"/>
      <c r="C31" s="208"/>
      <c r="R31" s="206"/>
      <c r="S31" s="60"/>
      <c r="T31" s="60"/>
      <c r="U31" s="60"/>
      <c r="V31" s="60"/>
      <c r="W31" s="60"/>
      <c r="X31" s="60"/>
      <c r="Y31" s="76"/>
      <c r="Z31" s="60"/>
      <c r="AA31" s="60"/>
      <c r="AB31" s="60"/>
      <c r="AC31" s="60"/>
      <c r="AD31" s="60"/>
      <c r="AE31" s="60"/>
      <c r="AH31" s="60"/>
      <c r="AI31" s="60"/>
      <c r="AJ31" s="60"/>
      <c r="AK31" s="60"/>
      <c r="AL31" s="76"/>
      <c r="AM31" s="76"/>
      <c r="AN31" s="76"/>
      <c r="AO31" s="81"/>
      <c r="AR31" s="47"/>
      <c r="AT31" s="47"/>
      <c r="AU31" s="47"/>
      <c r="AV31" s="76"/>
      <c r="AW31" s="76"/>
      <c r="AX31" s="76"/>
    </row>
    <row r="32" spans="1:50" s="61" customFormat="1" ht="21" customHeight="1">
      <c r="A32" s="81"/>
      <c r="B32" s="81"/>
      <c r="C32" s="208"/>
      <c r="R32" s="141"/>
      <c r="S32" s="141"/>
      <c r="T32" s="141"/>
      <c r="U32" s="141"/>
      <c r="V32" s="141"/>
      <c r="W32" s="141"/>
      <c r="X32" s="141"/>
      <c r="Y32" s="141"/>
      <c r="Z32" s="76"/>
      <c r="AA32" s="204"/>
      <c r="AB32" s="204"/>
      <c r="AC32" s="205"/>
      <c r="AD32" s="206"/>
      <c r="AE32" s="206"/>
      <c r="AF32" s="76"/>
      <c r="AG32" s="76"/>
      <c r="AH32" s="76"/>
      <c r="AI32" s="76"/>
      <c r="AN32" s="142"/>
      <c r="AO32" s="142"/>
      <c r="AP32" s="142"/>
      <c r="AR32" s="76"/>
      <c r="AS32" s="76"/>
      <c r="AT32" s="207"/>
      <c r="AU32" s="47"/>
      <c r="AV32" s="47"/>
      <c r="AW32" s="47"/>
      <c r="AX32" s="47"/>
    </row>
    <row r="33" spans="1:50" s="61" customFormat="1" ht="21" customHeight="1">
      <c r="A33" s="81"/>
      <c r="B33" s="81"/>
      <c r="C33" s="208"/>
      <c r="D33" s="81"/>
      <c r="E33" s="81"/>
      <c r="F33" s="81"/>
      <c r="G33" s="81"/>
      <c r="H33" s="81"/>
      <c r="I33" s="81"/>
      <c r="J33" s="81"/>
      <c r="K33" s="8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76"/>
      <c r="AA33" s="204"/>
      <c r="AB33" s="204"/>
      <c r="AC33" s="205"/>
      <c r="AD33" s="206"/>
      <c r="AE33" s="206"/>
      <c r="AF33" s="76"/>
      <c r="AG33" s="76"/>
      <c r="AH33" s="76"/>
      <c r="AI33" s="76"/>
      <c r="AN33" s="142"/>
      <c r="AO33" s="142"/>
      <c r="AP33" s="142"/>
      <c r="AR33" s="76"/>
      <c r="AS33" s="76"/>
      <c r="AT33" s="207"/>
      <c r="AU33" s="47"/>
      <c r="AV33" s="60"/>
      <c r="AW33" s="47"/>
      <c r="AX33" s="47"/>
    </row>
    <row r="34" spans="1:50" s="61" customFormat="1" ht="21" customHeight="1" hidden="1">
      <c r="A34" s="66"/>
      <c r="B34" s="66"/>
      <c r="C34" s="66"/>
      <c r="D34" s="209"/>
      <c r="E34" s="209"/>
      <c r="F34" s="209"/>
      <c r="G34" s="209"/>
      <c r="H34" s="209"/>
      <c r="I34" s="209"/>
      <c r="J34" s="209"/>
      <c r="K34" s="209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  <c r="AR34" s="76"/>
      <c r="AS34" s="76"/>
      <c r="AT34" s="207"/>
      <c r="AU34" s="60"/>
      <c r="AV34" s="60"/>
      <c r="AW34" s="47"/>
      <c r="AX34" s="47"/>
    </row>
    <row r="35" spans="1:46" s="61" customFormat="1" ht="14.25" customHeight="1" hidden="1">
      <c r="A35" s="66"/>
      <c r="B35" s="66"/>
      <c r="C35" s="93">
        <f>COUNT(L35:Z35,Z42:AE42)</f>
        <v>12</v>
      </c>
      <c r="D35" s="93"/>
      <c r="G35" s="210" t="s">
        <v>125</v>
      </c>
      <c r="H35" s="211"/>
      <c r="I35" s="211"/>
      <c r="J35" s="211"/>
      <c r="K35" s="212"/>
      <c r="L35" s="213">
        <v>1</v>
      </c>
      <c r="M35" s="213">
        <v>2</v>
      </c>
      <c r="N35" s="213">
        <v>3</v>
      </c>
      <c r="O35" s="213">
        <v>4</v>
      </c>
      <c r="P35" s="213">
        <v>5</v>
      </c>
      <c r="Q35" s="213">
        <v>6</v>
      </c>
      <c r="R35" s="213">
        <v>7</v>
      </c>
      <c r="S35" s="162">
        <v>8</v>
      </c>
      <c r="T35" s="162">
        <v>9</v>
      </c>
      <c r="U35" s="213">
        <v>10</v>
      </c>
      <c r="V35" s="213">
        <v>11</v>
      </c>
      <c r="W35" s="213"/>
      <c r="X35" s="213">
        <v>12</v>
      </c>
      <c r="Y35" s="213"/>
      <c r="Z35" s="213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163"/>
      <c r="AL35" s="70"/>
      <c r="AM35" s="70"/>
      <c r="AN35" s="70"/>
      <c r="AO35" s="70"/>
      <c r="AT35" s="187"/>
    </row>
    <row r="36" spans="1:46" s="61" customFormat="1" ht="14.25" customHeight="1" hidden="1">
      <c r="A36" s="66"/>
      <c r="B36" s="66"/>
      <c r="G36" s="215" t="s">
        <v>126</v>
      </c>
      <c r="H36" s="216"/>
      <c r="I36" s="216"/>
      <c r="J36" s="216"/>
      <c r="K36" s="217"/>
      <c r="L36" s="213">
        <v>1</v>
      </c>
      <c r="M36" s="213">
        <v>1</v>
      </c>
      <c r="N36" s="213">
        <v>1</v>
      </c>
      <c r="O36" s="213">
        <v>2</v>
      </c>
      <c r="P36" s="213">
        <v>2</v>
      </c>
      <c r="Q36" s="213">
        <v>2</v>
      </c>
      <c r="R36" s="213">
        <v>3</v>
      </c>
      <c r="S36" s="162">
        <v>3</v>
      </c>
      <c r="T36" s="162">
        <v>3</v>
      </c>
      <c r="U36" s="213">
        <v>4</v>
      </c>
      <c r="V36" s="213">
        <v>4</v>
      </c>
      <c r="W36" s="213"/>
      <c r="X36" s="213">
        <v>5</v>
      </c>
      <c r="Y36" s="213"/>
      <c r="Z36" s="213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163"/>
      <c r="AL36" s="70"/>
      <c r="AM36" s="70"/>
      <c r="AN36" s="70"/>
      <c r="AO36" s="70"/>
      <c r="AT36" s="187"/>
    </row>
    <row r="37" spans="1:46" s="61" customFormat="1" ht="14.25" customHeight="1" hidden="1">
      <c r="A37" s="66"/>
      <c r="B37" s="66"/>
      <c r="C37" s="93"/>
      <c r="G37" s="215" t="s">
        <v>127</v>
      </c>
      <c r="H37" s="216"/>
      <c r="I37" s="216"/>
      <c r="J37" s="216"/>
      <c r="K37" s="217"/>
      <c r="L37" s="213">
        <v>1</v>
      </c>
      <c r="M37" s="213">
        <v>1</v>
      </c>
      <c r="N37" s="213">
        <v>1</v>
      </c>
      <c r="O37" s="213">
        <v>2</v>
      </c>
      <c r="P37" s="213">
        <v>2</v>
      </c>
      <c r="Q37" s="213">
        <v>2</v>
      </c>
      <c r="R37" s="213">
        <v>3</v>
      </c>
      <c r="S37" s="162">
        <v>3</v>
      </c>
      <c r="T37" s="162">
        <v>3</v>
      </c>
      <c r="U37" s="213">
        <v>4</v>
      </c>
      <c r="V37" s="213">
        <v>4</v>
      </c>
      <c r="W37" s="213"/>
      <c r="X37" s="213">
        <v>5</v>
      </c>
      <c r="Y37" s="213"/>
      <c r="Z37" s="213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163"/>
      <c r="AL37" s="70"/>
      <c r="AM37" s="70"/>
      <c r="AN37" s="70"/>
      <c r="AO37" s="70"/>
      <c r="AT37" s="187"/>
    </row>
    <row r="38" spans="1:46" s="61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0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3">
        <v>10</v>
      </c>
      <c r="M39" s="173">
        <v>0</v>
      </c>
      <c r="N39" s="173">
        <v>10</v>
      </c>
      <c r="O39" s="173">
        <v>10</v>
      </c>
      <c r="P39" s="173">
        <v>0</v>
      </c>
      <c r="Q39" s="173">
        <v>10</v>
      </c>
      <c r="R39" s="173">
        <v>10</v>
      </c>
      <c r="S39" s="173">
        <v>0</v>
      </c>
      <c r="T39" s="173">
        <v>0</v>
      </c>
      <c r="U39" s="173">
        <v>10</v>
      </c>
      <c r="V39" s="173">
        <v>10</v>
      </c>
      <c r="W39" s="173"/>
      <c r="X39" s="173">
        <v>0</v>
      </c>
      <c r="Y39" s="173"/>
      <c r="Z39" s="17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73">
        <v>0</v>
      </c>
      <c r="M40" s="173">
        <v>0</v>
      </c>
      <c r="N40" s="173">
        <v>0</v>
      </c>
      <c r="O40" s="173">
        <v>0</v>
      </c>
      <c r="P40" s="173">
        <v>10</v>
      </c>
      <c r="Q40" s="173">
        <v>0</v>
      </c>
      <c r="R40" s="173">
        <v>0</v>
      </c>
      <c r="S40" s="173">
        <v>10</v>
      </c>
      <c r="T40" s="173">
        <v>10</v>
      </c>
      <c r="U40" s="173">
        <v>0</v>
      </c>
      <c r="V40" s="173">
        <v>0</v>
      </c>
      <c r="W40" s="173"/>
      <c r="X40" s="173">
        <v>10</v>
      </c>
      <c r="Y40" s="173"/>
      <c r="Z40" s="173"/>
    </row>
    <row r="41" ht="5.25" customHeight="1" hidden="1"/>
    <row r="42" spans="4:31" ht="14.25" customHeight="1" hidden="1">
      <c r="D42" s="61"/>
      <c r="Y42" s="3"/>
      <c r="Z42" s="218"/>
      <c r="AA42" s="218"/>
      <c r="AB42" s="218"/>
      <c r="AC42" s="218"/>
      <c r="AD42" s="218"/>
      <c r="AE42" s="218"/>
    </row>
    <row r="43" spans="4:31" ht="15" hidden="1">
      <c r="D43" s="61"/>
      <c r="Z43" s="173"/>
      <c r="AA43" s="173"/>
      <c r="AB43" s="173"/>
      <c r="AC43" s="173"/>
      <c r="AD43" s="173"/>
      <c r="AE43" s="173"/>
    </row>
    <row r="44" spans="26:31" ht="15" hidden="1">
      <c r="Z44" s="173"/>
      <c r="AA44" s="173"/>
      <c r="AB44" s="173"/>
      <c r="AC44" s="173"/>
      <c r="AD44" s="173"/>
      <c r="AE44" s="173"/>
    </row>
    <row r="45" ht="4.5" customHeight="1" hidden="1"/>
    <row r="46" spans="26:31" ht="15" hidden="1">
      <c r="Z46" s="173"/>
      <c r="AA46" s="173"/>
      <c r="AB46" s="173"/>
      <c r="AC46" s="173"/>
      <c r="AD46" s="173"/>
      <c r="AE46" s="173"/>
    </row>
    <row r="47" spans="26:31" ht="15" hidden="1">
      <c r="Z47" s="173"/>
      <c r="AA47" s="173"/>
      <c r="AB47" s="173"/>
      <c r="AC47" s="173"/>
      <c r="AD47" s="173"/>
      <c r="AE47" s="173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3" activePane="bottomLeft" state="frozen"/>
      <selection pane="topLeft" activeCell="C8" sqref="C8"/>
      <selection pane="bottomLeft" activeCell="J25" sqref="J25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289</v>
      </c>
      <c r="H2" s="12"/>
      <c r="I2" s="12"/>
      <c r="J2" s="12"/>
      <c r="K2" s="12"/>
      <c r="L2" s="4">
        <v>2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290</v>
      </c>
      <c r="U2" s="15" t="s">
        <v>5</v>
      </c>
      <c r="V2" s="15"/>
      <c r="W2" s="5"/>
      <c r="X2" s="16" t="str">
        <f>IF(T2="","",T2)</f>
        <v>5</v>
      </c>
      <c r="Y2" s="16" t="str">
        <f>IF(U2="","",U2)</f>
        <v>1</v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6</v>
      </c>
      <c r="E5" s="20"/>
      <c r="F5" s="21"/>
      <c r="G5" s="19"/>
      <c r="H5" s="19"/>
      <c r="I5" s="19"/>
      <c r="J5" s="19"/>
      <c r="K5" s="19"/>
      <c r="L5" s="3"/>
      <c r="M5" s="22" t="s">
        <v>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8</v>
      </c>
      <c r="AA5" s="23"/>
      <c r="AB5" s="24"/>
      <c r="AC5" s="25" t="str">
        <f>LEFT(G2,2)</f>
        <v>33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9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10</v>
      </c>
      <c r="B8" s="37" t="s">
        <v>11</v>
      </c>
      <c r="C8" s="38" t="s">
        <v>12</v>
      </c>
      <c r="D8" s="39" t="s">
        <v>13</v>
      </c>
      <c r="E8" s="39" t="s">
        <v>14</v>
      </c>
      <c r="F8" s="38" t="s">
        <v>15</v>
      </c>
      <c r="G8" s="219" t="s">
        <v>16</v>
      </c>
      <c r="H8" s="219"/>
      <c r="I8" s="219"/>
      <c r="J8" s="219"/>
      <c r="K8" s="219"/>
      <c r="L8" s="220" t="s">
        <v>87</v>
      </c>
      <c r="M8" s="220" t="s">
        <v>100</v>
      </c>
      <c r="N8" s="220" t="s">
        <v>95</v>
      </c>
      <c r="O8" s="220" t="s">
        <v>27</v>
      </c>
      <c r="P8" s="220" t="s">
        <v>35</v>
      </c>
      <c r="Q8" s="220" t="s">
        <v>37</v>
      </c>
      <c r="R8" s="220" t="s">
        <v>17</v>
      </c>
      <c r="S8" s="220" t="s">
        <v>28</v>
      </c>
      <c r="T8" s="220" t="s">
        <v>92</v>
      </c>
      <c r="U8" s="220" t="s">
        <v>22</v>
      </c>
      <c r="V8" s="220" t="s">
        <v>19</v>
      </c>
      <c r="W8" s="220" t="s">
        <v>25</v>
      </c>
      <c r="X8" s="221" t="s">
        <v>93</v>
      </c>
      <c r="Y8" s="220" t="s">
        <v>32</v>
      </c>
      <c r="Z8" s="220" t="s">
        <v>91</v>
      </c>
      <c r="AE8" s="140"/>
      <c r="AF8" s="140"/>
      <c r="AG8" s="140"/>
      <c r="AH8" s="47"/>
      <c r="AI8" s="47"/>
      <c r="AJ8" s="47"/>
      <c r="AK8" s="47"/>
      <c r="AL8" s="47"/>
      <c r="AM8" s="47"/>
      <c r="AN8" s="47"/>
      <c r="AP8" s="50" t="s">
        <v>274</v>
      </c>
      <c r="AT8"/>
    </row>
    <row r="9" spans="1:43" s="61" customFormat="1" ht="18.75" customHeight="1">
      <c r="A9" s="51" t="s">
        <v>51</v>
      </c>
      <c r="B9" s="51">
        <v>29</v>
      </c>
      <c r="C9" s="52">
        <f aca="true" ca="1" t="shared" si="0" ref="C9:C14">OFFSET(C9,15,0)</f>
        <v>1</v>
      </c>
      <c r="D9" s="201" t="s">
        <v>291</v>
      </c>
      <c r="E9" s="51" t="s">
        <v>45</v>
      </c>
      <c r="F9" s="51">
        <v>52</v>
      </c>
      <c r="G9" s="223" t="s">
        <v>292</v>
      </c>
      <c r="H9" s="223"/>
      <c r="I9" s="223"/>
      <c r="J9" s="223"/>
      <c r="K9" s="223"/>
      <c r="L9" s="183" t="s">
        <v>47</v>
      </c>
      <c r="M9" s="184"/>
      <c r="N9" s="184"/>
      <c r="O9" s="183" t="s">
        <v>47</v>
      </c>
      <c r="P9" s="184"/>
      <c r="Q9" s="184"/>
      <c r="R9" s="183" t="s">
        <v>47</v>
      </c>
      <c r="S9" s="184"/>
      <c r="T9" s="184"/>
      <c r="U9" s="183" t="s">
        <v>47</v>
      </c>
      <c r="V9" s="184"/>
      <c r="W9" s="184"/>
      <c r="X9" s="184"/>
      <c r="Y9" s="183" t="s">
        <v>132</v>
      </c>
      <c r="Z9" s="184"/>
      <c r="AE9" s="69"/>
      <c r="AF9" s="69"/>
      <c r="AG9" s="69"/>
      <c r="AH9" s="60"/>
      <c r="AI9" s="60"/>
      <c r="AJ9" s="60"/>
      <c r="AK9" s="59"/>
      <c r="AL9" s="60"/>
      <c r="AM9" s="59"/>
      <c r="AN9" s="60"/>
      <c r="AP9" s="50" t="s">
        <v>276</v>
      </c>
      <c r="AQ9" s="66">
        <v>100</v>
      </c>
    </row>
    <row r="10" spans="1:42" s="66" customFormat="1" ht="21" customHeight="1">
      <c r="A10" s="51" t="s">
        <v>43</v>
      </c>
      <c r="B10" s="51">
        <v>49</v>
      </c>
      <c r="C10" s="52">
        <f ca="1" t="shared" si="0"/>
        <v>2</v>
      </c>
      <c r="D10" s="201" t="s">
        <v>293</v>
      </c>
      <c r="E10" s="51" t="s">
        <v>45</v>
      </c>
      <c r="F10" s="51">
        <v>57</v>
      </c>
      <c r="G10" s="223" t="s">
        <v>294</v>
      </c>
      <c r="H10" s="223"/>
      <c r="I10" s="223"/>
      <c r="J10" s="223"/>
      <c r="K10" s="223"/>
      <c r="L10" s="183" t="s">
        <v>132</v>
      </c>
      <c r="M10" s="184"/>
      <c r="N10" s="184"/>
      <c r="O10" s="184"/>
      <c r="P10" s="184"/>
      <c r="Q10" s="183" t="s">
        <v>47</v>
      </c>
      <c r="R10" s="184"/>
      <c r="S10" s="183" t="s">
        <v>47</v>
      </c>
      <c r="T10" s="184"/>
      <c r="U10" s="184"/>
      <c r="V10" s="183" t="s">
        <v>47</v>
      </c>
      <c r="W10" s="184"/>
      <c r="X10" s="184"/>
      <c r="Y10" s="184"/>
      <c r="Z10" s="183" t="s">
        <v>47</v>
      </c>
      <c r="AE10" s="69"/>
      <c r="AF10" s="69"/>
      <c r="AG10" s="69"/>
      <c r="AH10" s="60"/>
      <c r="AI10" s="60"/>
      <c r="AJ10" s="60"/>
      <c r="AK10" s="59"/>
      <c r="AL10" s="60"/>
      <c r="AM10" s="59"/>
      <c r="AN10" s="60"/>
      <c r="AP10" s="64" t="s">
        <v>278</v>
      </c>
    </row>
    <row r="11" spans="1:42" s="61" customFormat="1" ht="21" customHeight="1">
      <c r="A11" s="51" t="s">
        <v>43</v>
      </c>
      <c r="B11" s="51">
        <v>44</v>
      </c>
      <c r="C11" s="52">
        <f ca="1" t="shared" si="0"/>
        <v>3</v>
      </c>
      <c r="D11" s="201" t="s">
        <v>295</v>
      </c>
      <c r="E11" s="51" t="s">
        <v>45</v>
      </c>
      <c r="F11" s="51">
        <v>58</v>
      </c>
      <c r="G11" s="223" t="s">
        <v>257</v>
      </c>
      <c r="H11" s="223"/>
      <c r="I11" s="223"/>
      <c r="J11" s="223"/>
      <c r="K11" s="223"/>
      <c r="L11" s="184"/>
      <c r="M11" s="183" t="s">
        <v>47</v>
      </c>
      <c r="N11" s="184"/>
      <c r="O11" s="184"/>
      <c r="P11" s="183" t="s">
        <v>54</v>
      </c>
      <c r="Q11" s="184"/>
      <c r="R11" s="183" t="s">
        <v>296</v>
      </c>
      <c r="S11" s="184"/>
      <c r="T11" s="184"/>
      <c r="U11" s="184"/>
      <c r="V11" s="184"/>
      <c r="W11" s="183" t="s">
        <v>58</v>
      </c>
      <c r="X11" s="184"/>
      <c r="Y11" s="184"/>
      <c r="Z11" s="183" t="s">
        <v>59</v>
      </c>
      <c r="AP11" s="64" t="s">
        <v>281</v>
      </c>
    </row>
    <row r="12" spans="1:42" s="61" customFormat="1" ht="21" customHeight="1">
      <c r="A12" s="51" t="s">
        <v>63</v>
      </c>
      <c r="B12" s="51">
        <v>37</v>
      </c>
      <c r="C12" s="52">
        <f ca="1" t="shared" si="0"/>
        <v>4</v>
      </c>
      <c r="D12" s="201" t="s">
        <v>297</v>
      </c>
      <c r="E12" s="51" t="s">
        <v>45</v>
      </c>
      <c r="F12" s="51">
        <v>59</v>
      </c>
      <c r="G12" s="223" t="s">
        <v>298</v>
      </c>
      <c r="H12" s="223"/>
      <c r="I12" s="223"/>
      <c r="J12" s="223"/>
      <c r="K12" s="223"/>
      <c r="L12" s="184"/>
      <c r="M12" s="183" t="s">
        <v>47</v>
      </c>
      <c r="N12" s="184"/>
      <c r="O12" s="183" t="s">
        <v>59</v>
      </c>
      <c r="P12" s="184"/>
      <c r="Q12" s="184"/>
      <c r="R12" s="184"/>
      <c r="S12" s="184"/>
      <c r="T12" s="183" t="s">
        <v>54</v>
      </c>
      <c r="U12" s="184"/>
      <c r="V12" s="183" t="s">
        <v>192</v>
      </c>
      <c r="W12" s="184"/>
      <c r="X12" s="183"/>
      <c r="Y12" s="184"/>
      <c r="Z12" s="184"/>
      <c r="AP12" s="64" t="s">
        <v>283</v>
      </c>
    </row>
    <row r="13" spans="1:42" s="61" customFormat="1" ht="21" customHeight="1">
      <c r="A13" s="51" t="s">
        <v>51</v>
      </c>
      <c r="B13" s="51">
        <v>35</v>
      </c>
      <c r="C13" s="52">
        <f ca="1" t="shared" si="0"/>
        <v>5</v>
      </c>
      <c r="D13" s="201" t="s">
        <v>299</v>
      </c>
      <c r="E13" s="51" t="s">
        <v>45</v>
      </c>
      <c r="F13" s="51">
        <v>61</v>
      </c>
      <c r="G13" s="223" t="s">
        <v>174</v>
      </c>
      <c r="H13" s="223"/>
      <c r="I13" s="223"/>
      <c r="J13" s="223"/>
      <c r="K13" s="223"/>
      <c r="L13" s="184"/>
      <c r="M13" s="184"/>
      <c r="N13" s="183" t="s">
        <v>47</v>
      </c>
      <c r="O13" s="184"/>
      <c r="P13" s="184"/>
      <c r="Q13" s="183" t="s">
        <v>54</v>
      </c>
      <c r="R13" s="184"/>
      <c r="S13" s="184"/>
      <c r="T13" s="183" t="s">
        <v>47</v>
      </c>
      <c r="U13" s="184"/>
      <c r="V13" s="184"/>
      <c r="W13" s="183" t="s">
        <v>47</v>
      </c>
      <c r="X13" s="184"/>
      <c r="Y13" s="183" t="s">
        <v>57</v>
      </c>
      <c r="Z13" s="184"/>
      <c r="AP13" s="64" t="s">
        <v>286</v>
      </c>
    </row>
    <row r="14" spans="1:42" s="61" customFormat="1" ht="21" customHeight="1">
      <c r="A14" s="51" t="s">
        <v>43</v>
      </c>
      <c r="B14" s="51">
        <v>85</v>
      </c>
      <c r="C14" s="52">
        <f ca="1" t="shared" si="0"/>
        <v>6</v>
      </c>
      <c r="D14" s="199" t="s">
        <v>300</v>
      </c>
      <c r="E14" s="51" t="s">
        <v>45</v>
      </c>
      <c r="F14" s="51">
        <v>63</v>
      </c>
      <c r="G14" s="223" t="s">
        <v>301</v>
      </c>
      <c r="H14" s="223"/>
      <c r="I14" s="223"/>
      <c r="J14" s="223"/>
      <c r="K14" s="223"/>
      <c r="L14" s="184"/>
      <c r="M14" s="184"/>
      <c r="N14" s="183" t="s">
        <v>54</v>
      </c>
      <c r="O14" s="184"/>
      <c r="P14" s="183" t="s">
        <v>47</v>
      </c>
      <c r="Q14" s="184"/>
      <c r="R14" s="184"/>
      <c r="S14" s="183" t="s">
        <v>47</v>
      </c>
      <c r="T14" s="184"/>
      <c r="U14" s="183" t="s">
        <v>54</v>
      </c>
      <c r="V14" s="184"/>
      <c r="W14" s="184"/>
      <c r="X14" s="183"/>
      <c r="Y14" s="184"/>
      <c r="Z14" s="184"/>
      <c r="AP14" s="64" t="s">
        <v>288</v>
      </c>
    </row>
    <row r="15" spans="1:42" s="61" customFormat="1" ht="21" customHeight="1" hidden="1">
      <c r="A15" s="81"/>
      <c r="B15" s="81"/>
      <c r="C15" s="75"/>
      <c r="D15" s="78"/>
      <c r="E15" s="81"/>
      <c r="F15" s="81"/>
      <c r="G15" s="224"/>
      <c r="H15" s="224"/>
      <c r="I15" s="224"/>
      <c r="J15" s="224"/>
      <c r="K15" s="224"/>
      <c r="L15" s="225"/>
      <c r="M15" s="225"/>
      <c r="N15" s="226"/>
      <c r="O15" s="225"/>
      <c r="P15" s="225"/>
      <c r="Q15" s="225"/>
      <c r="R15" s="226"/>
      <c r="S15" s="225"/>
      <c r="T15" s="225"/>
      <c r="U15" s="226"/>
      <c r="V15" s="225"/>
      <c r="W15" s="225"/>
      <c r="X15" s="225"/>
      <c r="Y15" s="226"/>
      <c r="Z15" s="225"/>
      <c r="AA15" s="225"/>
      <c r="AB15" s="226"/>
      <c r="AP15" s="64"/>
    </row>
    <row r="16" spans="1:42" s="61" customFormat="1" ht="21" customHeight="1" hidden="1">
      <c r="A16" s="81"/>
      <c r="B16" s="81"/>
      <c r="C16" s="75"/>
      <c r="D16" s="78"/>
      <c r="E16" s="81"/>
      <c r="F16" s="81"/>
      <c r="G16" s="227"/>
      <c r="H16" s="227"/>
      <c r="I16" s="227"/>
      <c r="J16" s="227"/>
      <c r="K16" s="227"/>
      <c r="L16" s="225"/>
      <c r="M16" s="225"/>
      <c r="N16" s="225"/>
      <c r="O16" s="226"/>
      <c r="P16" s="225"/>
      <c r="Q16" s="225"/>
      <c r="R16" s="226"/>
      <c r="S16" s="225"/>
      <c r="T16" s="225"/>
      <c r="U16" s="225"/>
      <c r="V16" s="225"/>
      <c r="W16" s="225"/>
      <c r="X16" s="226"/>
      <c r="Y16" s="225"/>
      <c r="Z16" s="226"/>
      <c r="AA16" s="225"/>
      <c r="AB16" s="225"/>
      <c r="AP16" s="64"/>
    </row>
    <row r="17" spans="1:50" s="61" customFormat="1" ht="21" customHeight="1" hidden="1">
      <c r="A17" s="81"/>
      <c r="B17" s="81"/>
      <c r="C17" s="75"/>
      <c r="D17" s="77"/>
      <c r="E17" s="77"/>
      <c r="F17" s="77"/>
      <c r="G17" s="77"/>
      <c r="H17" s="77"/>
      <c r="I17" s="77"/>
      <c r="J17" s="77"/>
      <c r="K17" s="77"/>
      <c r="L17" s="69"/>
      <c r="M17" s="69"/>
      <c r="N17" s="69"/>
      <c r="O17" s="71"/>
      <c r="P17" s="69"/>
      <c r="Q17" s="69"/>
      <c r="R17" s="69"/>
      <c r="S17" s="69"/>
      <c r="T17" s="69"/>
      <c r="U17" s="71"/>
      <c r="V17" s="69"/>
      <c r="W17" s="69"/>
      <c r="X17" s="71"/>
      <c r="Y17" s="69"/>
      <c r="Z17" s="228"/>
      <c r="AA17" s="228"/>
      <c r="AB17" s="228"/>
      <c r="AC17" s="228"/>
      <c r="AD17" s="228"/>
      <c r="AO17" s="60"/>
      <c r="AP17" s="60"/>
      <c r="AT17" s="187"/>
      <c r="AU17" s="70"/>
      <c r="AV17" s="70"/>
      <c r="AW17" s="70"/>
      <c r="AX17" s="70"/>
    </row>
    <row r="18" spans="1:50" s="61" customFormat="1" ht="21" customHeight="1" hidden="1">
      <c r="A18" s="81"/>
      <c r="B18" s="81"/>
      <c r="C18" s="75"/>
      <c r="D18" s="77"/>
      <c r="E18" s="77"/>
      <c r="F18" s="77"/>
      <c r="G18" s="77"/>
      <c r="H18" s="77"/>
      <c r="I18" s="77"/>
      <c r="J18" s="77"/>
      <c r="K18" s="77"/>
      <c r="L18" s="69"/>
      <c r="M18" s="69"/>
      <c r="N18" s="69"/>
      <c r="O18" s="71"/>
      <c r="P18" s="69"/>
      <c r="Q18" s="69"/>
      <c r="R18" s="69"/>
      <c r="S18" s="69"/>
      <c r="T18" s="69"/>
      <c r="U18" s="71"/>
      <c r="V18" s="69"/>
      <c r="W18" s="69"/>
      <c r="X18" s="71"/>
      <c r="Y18" s="69"/>
      <c r="Z18" s="188"/>
      <c r="AA18" s="188"/>
      <c r="AB18" s="188"/>
      <c r="AC18" s="188"/>
      <c r="AD18" s="188"/>
      <c r="AO18" s="60"/>
      <c r="AP18" s="60"/>
      <c r="AT18" s="187"/>
      <c r="AU18" s="70"/>
      <c r="AV18" s="70"/>
      <c r="AW18" s="70"/>
      <c r="AX18" s="70"/>
    </row>
    <row r="19" spans="1:50" s="61" customFormat="1" ht="21" customHeight="1" thickBot="1">
      <c r="A19" s="81"/>
      <c r="B19" s="81"/>
      <c r="C19" s="75"/>
      <c r="Q19" s="69"/>
      <c r="R19" s="69"/>
      <c r="S19" s="79" t="s">
        <v>85</v>
      </c>
      <c r="T19" s="79"/>
      <c r="U19" s="79"/>
      <c r="V19" s="79"/>
      <c r="W19" s="79"/>
      <c r="X19" s="79"/>
      <c r="Y19" s="69"/>
      <c r="Z19" s="229" t="s">
        <v>85</v>
      </c>
      <c r="AA19" s="230"/>
      <c r="AB19" s="230"/>
      <c r="AC19" s="230"/>
      <c r="AD19" s="230"/>
      <c r="AE19" s="230"/>
      <c r="AF19" s="69"/>
      <c r="AG19" s="71"/>
      <c r="AH19" s="69"/>
      <c r="AI19" s="69"/>
      <c r="AJ19" s="71"/>
      <c r="AK19" s="71"/>
      <c r="AL19" s="60"/>
      <c r="AM19" s="60"/>
      <c r="AN19" s="60"/>
      <c r="AO19" s="60"/>
      <c r="AP19" s="60"/>
      <c r="AT19" s="187"/>
      <c r="AU19" s="70"/>
      <c r="AV19" s="73"/>
      <c r="AW19" s="73"/>
      <c r="AX19" s="73"/>
    </row>
    <row r="20" spans="1:48" s="61" customFormat="1" ht="21" customHeight="1" thickBot="1">
      <c r="A20" s="81"/>
      <c r="B20" s="231"/>
      <c r="C20" s="231"/>
      <c r="D20" s="231"/>
      <c r="E20" s="231"/>
      <c r="F20" s="231"/>
      <c r="G20" s="232"/>
      <c r="H20" s="232"/>
      <c r="I20" s="232"/>
      <c r="J20" s="232"/>
      <c r="K20" s="140"/>
      <c r="L20" s="140"/>
      <c r="M20" s="140"/>
      <c r="N20" s="140"/>
      <c r="Q20" s="69"/>
      <c r="R20" s="69"/>
      <c r="S20" s="233" t="s">
        <v>97</v>
      </c>
      <c r="T20" s="234"/>
      <c r="U20" s="234"/>
      <c r="V20" s="234"/>
      <c r="W20" s="234"/>
      <c r="X20" s="235"/>
      <c r="Y20" s="69"/>
      <c r="Z20" s="229" t="s">
        <v>97</v>
      </c>
      <c r="AA20" s="229"/>
      <c r="AB20" s="229"/>
      <c r="AC20" s="229"/>
      <c r="AD20" s="229"/>
      <c r="AE20" s="229"/>
      <c r="AH20" s="70"/>
      <c r="AI20" s="87"/>
      <c r="AJ20" s="87"/>
      <c r="AK20" s="87"/>
      <c r="AL20" s="87"/>
      <c r="AM20" s="70"/>
      <c r="AN20" s="70"/>
      <c r="AQ20" s="60"/>
      <c r="AR20" s="60"/>
      <c r="AS20" s="60"/>
      <c r="AT20" s="192"/>
      <c r="AU20" s="73"/>
      <c r="AV20" s="73"/>
    </row>
    <row r="21" spans="1:47" s="61" customFormat="1" ht="21" customHeight="1" thickBot="1">
      <c r="A21" s="81"/>
      <c r="B21" s="81"/>
      <c r="S21" s="236">
        <v>35</v>
      </c>
      <c r="T21" s="237">
        <f>IF(AA21="","",AA21)</f>
      </c>
      <c r="U21" s="237">
        <f>IF(AB21="","",AB21)</f>
      </c>
      <c r="V21" s="237">
        <f>IF(AC21="","",AC21)</f>
      </c>
      <c r="W21" s="237">
        <f>IF(AD21="","",AD21)</f>
      </c>
      <c r="X21" s="238">
        <f>IF(AE21="","",AE21)</f>
      </c>
      <c r="Y21" s="140"/>
      <c r="Z21" s="239"/>
      <c r="AA21" s="239"/>
      <c r="AB21" s="239"/>
      <c r="AC21" s="239"/>
      <c r="AD21" s="239"/>
      <c r="AE21" s="239"/>
      <c r="AH21" s="47"/>
      <c r="AI21" s="47"/>
      <c r="AJ21" s="47"/>
      <c r="AK21" s="47"/>
      <c r="AL21" s="76"/>
      <c r="AM21" s="76"/>
      <c r="AN21" s="76"/>
      <c r="AP21" s="92"/>
      <c r="AU21" s="70"/>
    </row>
    <row r="22" spans="1:40" s="61" customFormat="1" ht="21" customHeight="1" thickBot="1">
      <c r="A22" s="66"/>
      <c r="B22" s="66"/>
      <c r="C22" s="93"/>
      <c r="D22" s="94"/>
      <c r="E22" s="94"/>
      <c r="F22" s="94"/>
      <c r="G22" s="94"/>
      <c r="H22" s="94"/>
      <c r="I22" s="94"/>
      <c r="J22" s="94"/>
      <c r="K22" s="94"/>
      <c r="L22" s="66"/>
      <c r="M22" s="66"/>
      <c r="N22" s="66"/>
      <c r="O22" s="66"/>
      <c r="P22" s="66"/>
      <c r="Q22" s="95"/>
      <c r="R22" s="95"/>
      <c r="S22" s="99" t="s">
        <v>110</v>
      </c>
      <c r="T22" s="100"/>
      <c r="U22" s="100"/>
      <c r="V22" s="100"/>
      <c r="W22" s="100"/>
      <c r="X22" s="101"/>
      <c r="Z22" s="229" t="s">
        <v>110</v>
      </c>
      <c r="AA22" s="230"/>
      <c r="AB22" s="230"/>
      <c r="AC22" s="230"/>
      <c r="AD22" s="230"/>
      <c r="AE22" s="230"/>
      <c r="AH22" s="102"/>
      <c r="AI22" s="102"/>
      <c r="AJ22" s="102"/>
      <c r="AK22" s="102"/>
      <c r="AL22" s="102"/>
      <c r="AM22" s="102"/>
      <c r="AN22" s="102"/>
    </row>
    <row r="23" spans="1:41" s="61" customFormat="1" ht="24.75" customHeight="1">
      <c r="A23" s="103" t="s">
        <v>10</v>
      </c>
      <c r="B23" s="104" t="s">
        <v>11</v>
      </c>
      <c r="C23" s="105" t="s">
        <v>12</v>
      </c>
      <c r="D23" s="106" t="s">
        <v>13</v>
      </c>
      <c r="E23" s="106" t="s">
        <v>14</v>
      </c>
      <c r="F23" s="107" t="s">
        <v>111</v>
      </c>
      <c r="G23" s="108" t="s">
        <v>112</v>
      </c>
      <c r="H23" s="108" t="s">
        <v>113</v>
      </c>
      <c r="I23" s="108" t="s">
        <v>114</v>
      </c>
      <c r="J23" s="108" t="s">
        <v>115</v>
      </c>
      <c r="K23" s="193" t="s">
        <v>116</v>
      </c>
      <c r="L23" s="110" t="s">
        <v>117</v>
      </c>
      <c r="M23" s="111" t="s">
        <v>118</v>
      </c>
      <c r="N23" s="112"/>
      <c r="O23" s="113" t="s">
        <v>119</v>
      </c>
      <c r="P23" s="114" t="s">
        <v>120</v>
      </c>
      <c r="Q23" s="115"/>
      <c r="R23" s="73"/>
      <c r="S23" s="240">
        <v>1</v>
      </c>
      <c r="T23" s="241">
        <f aca="true" t="shared" si="1" ref="S23:X29">IF(AA23="","",AA23)</f>
      </c>
      <c r="U23" s="241">
        <f t="shared" si="1"/>
      </c>
      <c r="V23" s="241">
        <f t="shared" si="1"/>
      </c>
      <c r="W23" s="241">
        <f t="shared" si="1"/>
      </c>
      <c r="X23" s="242">
        <f t="shared" si="1"/>
      </c>
      <c r="Z23" s="243"/>
      <c r="AA23" s="243"/>
      <c r="AB23" s="243"/>
      <c r="AC23" s="243"/>
      <c r="AD23" s="243"/>
      <c r="AE23" s="243"/>
      <c r="AH23" s="47"/>
      <c r="AI23" s="47"/>
      <c r="AJ23" s="47"/>
      <c r="AK23" s="47"/>
      <c r="AL23" s="76"/>
      <c r="AM23" s="76"/>
      <c r="AN23" s="76"/>
      <c r="AO23" s="122"/>
    </row>
    <row r="24" spans="1:43" s="61" customFormat="1" ht="24" customHeight="1">
      <c r="A24" s="123" t="str">
        <f ca="1">OFFSET(A24,-15,0)</f>
        <v>BRE</v>
      </c>
      <c r="B24" s="124">
        <f ca="1">OFFSET(B24,-15,0)</f>
        <v>29</v>
      </c>
      <c r="C24" s="125">
        <v>1</v>
      </c>
      <c r="D24" s="201" t="str">
        <f ca="1">OFFSET(D24,-15,0)</f>
        <v>GUERN Kevin</v>
      </c>
      <c r="E24" s="51" t="str">
        <f ca="1">OFFSET(E24,-15,0)</f>
        <v>M</v>
      </c>
      <c r="F24" s="51">
        <v>87</v>
      </c>
      <c r="G24" s="127">
        <v>0</v>
      </c>
      <c r="H24" s="127">
        <v>0</v>
      </c>
      <c r="I24" s="127">
        <v>0</v>
      </c>
      <c r="J24" s="127">
        <v>0</v>
      </c>
      <c r="K24" s="200">
        <v>10</v>
      </c>
      <c r="L24" s="129" t="s">
        <v>154</v>
      </c>
      <c r="M24" s="130">
        <f aca="true" t="shared" si="2" ref="M24:M29">SUM(G24:K24)</f>
        <v>10</v>
      </c>
      <c r="N24" s="131"/>
      <c r="O24" s="132"/>
      <c r="P24" s="138">
        <f aca="true" ca="1" t="shared" si="3" ref="P24:P29">SUM(OFFSET(P24,0,-10),OFFSET(P24,0,-3))</f>
        <v>97</v>
      </c>
      <c r="Q24" s="115"/>
      <c r="R24" s="73"/>
      <c r="S24" s="244">
        <f t="shared" si="1"/>
      </c>
      <c r="T24" s="245">
        <f t="shared" si="1"/>
      </c>
      <c r="U24" s="245">
        <f t="shared" si="1"/>
      </c>
      <c r="V24" s="245">
        <f t="shared" si="1"/>
      </c>
      <c r="W24" s="245">
        <f t="shared" si="1"/>
      </c>
      <c r="X24" s="246">
        <f t="shared" si="1"/>
      </c>
      <c r="Z24" s="247"/>
      <c r="AA24" s="247"/>
      <c r="AB24" s="247"/>
      <c r="AC24" s="247"/>
      <c r="AD24" s="247"/>
      <c r="AE24" s="247"/>
      <c r="AH24" s="60"/>
      <c r="AI24" s="60"/>
      <c r="AJ24" s="60"/>
      <c r="AK24" s="60"/>
      <c r="AL24" s="76"/>
      <c r="AM24" s="76"/>
      <c r="AN24" s="76"/>
      <c r="AO24" s="81"/>
      <c r="AQ24" s="61">
        <f aca="true" t="shared" si="4" ref="AQ24:AQ29">COUNT(G24:K24)</f>
        <v>5</v>
      </c>
    </row>
    <row r="25" spans="1:43" s="61" customFormat="1" ht="21" customHeight="1">
      <c r="A25" s="123" t="str">
        <f aca="true" ca="1" t="shared" si="5" ref="A25:B29">OFFSET(A25,-15,0)</f>
        <v>PDL</v>
      </c>
      <c r="B25" s="124">
        <f ca="1" t="shared" si="5"/>
        <v>49</v>
      </c>
      <c r="C25" s="125">
        <v>2</v>
      </c>
      <c r="D25" s="201" t="str">
        <f aca="true" ca="1" t="shared" si="6" ref="D25:E29">OFFSET(D25,-15,0)</f>
        <v>CALBRY Maxime</v>
      </c>
      <c r="E25" s="51" t="str">
        <f ca="1" t="shared" si="6"/>
        <v>M</v>
      </c>
      <c r="F25" s="51">
        <v>7</v>
      </c>
      <c r="G25" s="127">
        <v>10</v>
      </c>
      <c r="H25" s="127">
        <v>0</v>
      </c>
      <c r="I25" s="127">
        <v>0</v>
      </c>
      <c r="J25" s="127">
        <v>0</v>
      </c>
      <c r="K25" s="200">
        <v>0</v>
      </c>
      <c r="L25" s="129" t="s">
        <v>154</v>
      </c>
      <c r="M25" s="130">
        <f t="shared" si="2"/>
        <v>10</v>
      </c>
      <c r="N25" s="131"/>
      <c r="O25" s="132"/>
      <c r="P25" s="133">
        <f ca="1" t="shared" si="3"/>
        <v>17</v>
      </c>
      <c r="Q25" s="115"/>
      <c r="R25" s="73"/>
      <c r="S25" s="244">
        <f t="shared" si="1"/>
      </c>
      <c r="T25" s="245">
        <f t="shared" si="1"/>
      </c>
      <c r="U25" s="245">
        <f t="shared" si="1"/>
      </c>
      <c r="V25" s="245">
        <f t="shared" si="1"/>
      </c>
      <c r="W25" s="245">
        <f t="shared" si="1"/>
      </c>
      <c r="X25" s="246">
        <f t="shared" si="1"/>
      </c>
      <c r="Z25" s="247"/>
      <c r="AA25" s="247"/>
      <c r="AB25" s="247"/>
      <c r="AC25" s="247"/>
      <c r="AD25" s="247"/>
      <c r="AE25" s="247"/>
      <c r="AH25" s="60"/>
      <c r="AI25" s="60"/>
      <c r="AJ25" s="60"/>
      <c r="AK25" s="60"/>
      <c r="AL25" s="76"/>
      <c r="AM25" s="76"/>
      <c r="AN25" s="76"/>
      <c r="AO25" s="81"/>
      <c r="AQ25" s="61">
        <f t="shared" si="4"/>
        <v>5</v>
      </c>
    </row>
    <row r="26" spans="1:50" s="61" customFormat="1" ht="21" customHeight="1">
      <c r="A26" s="123" t="str">
        <f ca="1" t="shared" si="5"/>
        <v>PDL</v>
      </c>
      <c r="B26" s="124">
        <f ca="1" t="shared" si="5"/>
        <v>44</v>
      </c>
      <c r="C26" s="125">
        <v>3</v>
      </c>
      <c r="D26" s="201" t="str">
        <f ca="1" t="shared" si="6"/>
        <v>BOCHEREAU Arthur</v>
      </c>
      <c r="E26" s="51" t="str">
        <f ca="1" t="shared" si="6"/>
        <v>M</v>
      </c>
      <c r="F26" s="51">
        <v>7</v>
      </c>
      <c r="G26" s="127">
        <v>0</v>
      </c>
      <c r="H26" s="127">
        <v>10</v>
      </c>
      <c r="I26" s="127">
        <v>7</v>
      </c>
      <c r="J26" s="127">
        <v>10</v>
      </c>
      <c r="K26" s="200">
        <v>10</v>
      </c>
      <c r="L26" s="129" t="s">
        <v>154</v>
      </c>
      <c r="M26" s="130">
        <f t="shared" si="2"/>
        <v>37</v>
      </c>
      <c r="N26" s="131"/>
      <c r="O26" s="132"/>
      <c r="P26" s="133">
        <f ca="1" t="shared" si="3"/>
        <v>44</v>
      </c>
      <c r="Q26" s="115"/>
      <c r="R26" s="73"/>
      <c r="S26" s="244">
        <f t="shared" si="1"/>
      </c>
      <c r="T26" s="245">
        <f t="shared" si="1"/>
      </c>
      <c r="U26" s="245">
        <f t="shared" si="1"/>
      </c>
      <c r="V26" s="245">
        <f t="shared" si="1"/>
      </c>
      <c r="W26" s="245">
        <f t="shared" si="1"/>
      </c>
      <c r="X26" s="246">
        <f t="shared" si="1"/>
      </c>
      <c r="Z26" s="247"/>
      <c r="AA26" s="247"/>
      <c r="AB26" s="247"/>
      <c r="AC26" s="247"/>
      <c r="AD26" s="247"/>
      <c r="AE26" s="247"/>
      <c r="AH26" s="60"/>
      <c r="AI26" s="60"/>
      <c r="AJ26" s="60"/>
      <c r="AK26" s="60"/>
      <c r="AL26" s="76"/>
      <c r="AM26" s="76"/>
      <c r="AN26" s="76"/>
      <c r="AO26" s="81"/>
      <c r="AQ26" s="61">
        <f t="shared" si="4"/>
        <v>5</v>
      </c>
      <c r="AR26" s="140"/>
      <c r="AT26" s="47"/>
      <c r="AU26" s="47"/>
      <c r="AV26" s="76"/>
      <c r="AW26" s="76"/>
      <c r="AX26" s="76"/>
    </row>
    <row r="27" spans="1:50" s="61" customFormat="1" ht="21" customHeight="1">
      <c r="A27" s="123" t="str">
        <f ca="1" t="shared" si="5"/>
        <v>TBO</v>
      </c>
      <c r="B27" s="124">
        <f ca="1" t="shared" si="5"/>
        <v>37</v>
      </c>
      <c r="C27" s="125">
        <v>4</v>
      </c>
      <c r="D27" s="201" t="str">
        <f ca="1" t="shared" si="6"/>
        <v>ROBICHON Valentin</v>
      </c>
      <c r="E27" s="51" t="str">
        <f ca="1" t="shared" si="6"/>
        <v>M</v>
      </c>
      <c r="F27" s="51">
        <v>70</v>
      </c>
      <c r="G27" s="127">
        <v>0</v>
      </c>
      <c r="H27" s="127">
        <v>10</v>
      </c>
      <c r="I27" s="127">
        <v>10</v>
      </c>
      <c r="J27" s="127">
        <v>10</v>
      </c>
      <c r="K27" s="200" t="str">
        <f>IF(L27&lt;&gt;"","-","")</f>
        <v>-</v>
      </c>
      <c r="L27" s="129" t="s">
        <v>121</v>
      </c>
      <c r="M27" s="130">
        <f t="shared" si="2"/>
        <v>30</v>
      </c>
      <c r="N27" s="131"/>
      <c r="O27" s="132"/>
      <c r="P27" s="138">
        <f ca="1" t="shared" si="3"/>
        <v>100</v>
      </c>
      <c r="Q27" s="115"/>
      <c r="R27" s="73"/>
      <c r="S27" s="244">
        <f t="shared" si="1"/>
      </c>
      <c r="T27" s="245">
        <f t="shared" si="1"/>
      </c>
      <c r="U27" s="245">
        <f t="shared" si="1"/>
      </c>
      <c r="V27" s="245">
        <f t="shared" si="1"/>
      </c>
      <c r="W27" s="245">
        <f t="shared" si="1"/>
      </c>
      <c r="X27" s="246">
        <f t="shared" si="1"/>
      </c>
      <c r="Z27" s="247"/>
      <c r="AA27" s="247"/>
      <c r="AB27" s="247"/>
      <c r="AC27" s="247"/>
      <c r="AD27" s="247"/>
      <c r="AE27" s="247"/>
      <c r="AH27" s="60"/>
      <c r="AI27" s="60"/>
      <c r="AJ27" s="60"/>
      <c r="AK27" s="60"/>
      <c r="AL27" s="76"/>
      <c r="AM27" s="76"/>
      <c r="AN27" s="76"/>
      <c r="AO27" s="81"/>
      <c r="AQ27" s="61">
        <f t="shared" si="4"/>
        <v>4</v>
      </c>
      <c r="AR27" s="47"/>
      <c r="AT27" s="47"/>
      <c r="AU27" s="47"/>
      <c r="AV27" s="76"/>
      <c r="AW27" s="76"/>
      <c r="AX27" s="76"/>
    </row>
    <row r="28" spans="1:50" s="61" customFormat="1" ht="21" customHeight="1">
      <c r="A28" s="123" t="str">
        <f ca="1" t="shared" si="5"/>
        <v>BRE</v>
      </c>
      <c r="B28" s="124">
        <f ca="1" t="shared" si="5"/>
        <v>35</v>
      </c>
      <c r="C28" s="125">
        <v>5</v>
      </c>
      <c r="D28" s="201" t="str">
        <f ca="1" t="shared" si="6"/>
        <v>LE Bourligu Kelian</v>
      </c>
      <c r="E28" s="51" t="str">
        <f ca="1" t="shared" si="6"/>
        <v>M</v>
      </c>
      <c r="F28" s="51">
        <v>40</v>
      </c>
      <c r="G28" s="127">
        <v>0</v>
      </c>
      <c r="H28" s="127">
        <v>10</v>
      </c>
      <c r="I28" s="127">
        <v>0</v>
      </c>
      <c r="J28" s="127">
        <v>0</v>
      </c>
      <c r="K28" s="200">
        <v>0</v>
      </c>
      <c r="L28" s="129" t="s">
        <v>154</v>
      </c>
      <c r="M28" s="130">
        <f t="shared" si="2"/>
        <v>10</v>
      </c>
      <c r="N28" s="131"/>
      <c r="O28" s="132"/>
      <c r="P28" s="133">
        <f ca="1" t="shared" si="3"/>
        <v>50</v>
      </c>
      <c r="Q28" s="115"/>
      <c r="R28" s="73"/>
      <c r="S28" s="244">
        <f t="shared" si="1"/>
      </c>
      <c r="T28" s="245">
        <f t="shared" si="1"/>
      </c>
      <c r="U28" s="245">
        <f t="shared" si="1"/>
      </c>
      <c r="V28" s="245">
        <f t="shared" si="1"/>
      </c>
      <c r="W28" s="245">
        <f t="shared" si="1"/>
      </c>
      <c r="X28" s="246">
        <f t="shared" si="1"/>
      </c>
      <c r="Z28" s="247"/>
      <c r="AA28" s="247"/>
      <c r="AB28" s="247"/>
      <c r="AC28" s="247"/>
      <c r="AD28" s="247"/>
      <c r="AE28" s="247"/>
      <c r="AH28" s="60"/>
      <c r="AI28" s="60"/>
      <c r="AJ28" s="60"/>
      <c r="AK28" s="60"/>
      <c r="AL28" s="76"/>
      <c r="AM28" s="76"/>
      <c r="AN28" s="76"/>
      <c r="AO28" s="81"/>
      <c r="AQ28" s="61">
        <f t="shared" si="4"/>
        <v>5</v>
      </c>
      <c r="AR28" s="60"/>
      <c r="AT28" s="47"/>
      <c r="AU28" s="47"/>
      <c r="AV28" s="76"/>
      <c r="AW28" s="76"/>
      <c r="AX28" s="76"/>
    </row>
    <row r="29" spans="1:50" s="61" customFormat="1" ht="21" customHeight="1" thickBot="1">
      <c r="A29" s="143" t="str">
        <f ca="1" t="shared" si="5"/>
        <v>PDL</v>
      </c>
      <c r="B29" s="144">
        <f ca="1" t="shared" si="5"/>
        <v>85</v>
      </c>
      <c r="C29" s="145">
        <v>6</v>
      </c>
      <c r="D29" s="202" t="str">
        <f ca="1" t="shared" si="6"/>
        <v>TRICHET Maxime</v>
      </c>
      <c r="E29" s="139" t="str">
        <f ca="1" t="shared" si="6"/>
        <v>M</v>
      </c>
      <c r="F29" s="139">
        <v>10</v>
      </c>
      <c r="G29" s="148">
        <v>10</v>
      </c>
      <c r="H29" s="148">
        <v>0</v>
      </c>
      <c r="I29" s="148">
        <v>0</v>
      </c>
      <c r="J29" s="148">
        <v>10</v>
      </c>
      <c r="K29" s="203">
        <v>10</v>
      </c>
      <c r="L29" s="150"/>
      <c r="M29" s="151">
        <f t="shared" si="2"/>
        <v>30</v>
      </c>
      <c r="N29" s="152"/>
      <c r="O29" s="132"/>
      <c r="P29" s="133">
        <f ca="1" t="shared" si="3"/>
        <v>40</v>
      </c>
      <c r="Q29" s="115"/>
      <c r="R29" s="73"/>
      <c r="S29" s="249">
        <v>10</v>
      </c>
      <c r="T29" s="250">
        <f t="shared" si="1"/>
      </c>
      <c r="U29" s="250">
        <f t="shared" si="1"/>
      </c>
      <c r="V29" s="250">
        <f t="shared" si="1"/>
      </c>
      <c r="W29" s="250">
        <f t="shared" si="1"/>
      </c>
      <c r="X29" s="251">
        <f t="shared" si="1"/>
      </c>
      <c r="Z29" s="247"/>
      <c r="AA29" s="247"/>
      <c r="AB29" s="247"/>
      <c r="AC29" s="247"/>
      <c r="AD29" s="247"/>
      <c r="AE29" s="247"/>
      <c r="AH29" s="60"/>
      <c r="AI29" s="60"/>
      <c r="AJ29" s="60"/>
      <c r="AK29" s="60"/>
      <c r="AL29" s="76"/>
      <c r="AM29" s="76"/>
      <c r="AN29" s="76"/>
      <c r="AO29" s="81"/>
      <c r="AQ29" s="61">
        <f t="shared" si="4"/>
        <v>5</v>
      </c>
      <c r="AR29" s="47"/>
      <c r="AT29" s="47"/>
      <c r="AU29" s="47"/>
      <c r="AV29" s="76"/>
      <c r="AW29" s="76"/>
      <c r="AX29" s="76"/>
    </row>
    <row r="30" spans="1:50" s="61" customFormat="1" ht="21" customHeight="1">
      <c r="A30" s="81"/>
      <c r="B30" s="81"/>
      <c r="C30" s="252" t="s">
        <v>123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3" t="s">
        <v>124</v>
      </c>
      <c r="N30" s="253"/>
      <c r="O30" s="253"/>
      <c r="P30" s="253"/>
      <c r="Q30" s="253"/>
      <c r="R30" s="73"/>
      <c r="AH30" s="60"/>
      <c r="AI30" s="60"/>
      <c r="AJ30" s="60"/>
      <c r="AK30" s="60"/>
      <c r="AL30" s="76"/>
      <c r="AM30" s="76"/>
      <c r="AN30" s="76"/>
      <c r="AO30" s="81"/>
      <c r="AR30" s="47"/>
      <c r="AT30" s="47"/>
      <c r="AU30" s="47"/>
      <c r="AV30" s="76"/>
      <c r="AW30" s="76"/>
      <c r="AX30" s="76"/>
    </row>
    <row r="31" spans="1:50" s="61" customFormat="1" ht="21" customHeight="1">
      <c r="A31" s="81"/>
      <c r="B31" s="81"/>
      <c r="C31" s="208"/>
      <c r="R31" s="206"/>
      <c r="S31" s="60"/>
      <c r="T31" s="60"/>
      <c r="U31" s="60"/>
      <c r="V31" s="60"/>
      <c r="W31" s="60"/>
      <c r="X31" s="60"/>
      <c r="Y31" s="76"/>
      <c r="Z31" s="60"/>
      <c r="AA31" s="60"/>
      <c r="AB31" s="60"/>
      <c r="AC31" s="60"/>
      <c r="AD31" s="60"/>
      <c r="AE31" s="60"/>
      <c r="AH31" s="60"/>
      <c r="AI31" s="60"/>
      <c r="AJ31" s="60"/>
      <c r="AK31" s="60"/>
      <c r="AL31" s="76"/>
      <c r="AM31" s="76"/>
      <c r="AN31" s="76"/>
      <c r="AO31" s="81"/>
      <c r="AR31" s="47"/>
      <c r="AT31" s="47"/>
      <c r="AU31" s="47"/>
      <c r="AV31" s="76"/>
      <c r="AW31" s="76"/>
      <c r="AX31" s="76"/>
    </row>
    <row r="32" spans="1:50" s="61" customFormat="1" ht="21" customHeight="1">
      <c r="A32" s="81"/>
      <c r="B32" s="81"/>
      <c r="C32" s="208"/>
      <c r="R32" s="141"/>
      <c r="S32" s="141"/>
      <c r="T32" s="141"/>
      <c r="U32" s="141"/>
      <c r="V32" s="141"/>
      <c r="W32" s="141"/>
      <c r="X32" s="141"/>
      <c r="Y32" s="141"/>
      <c r="Z32" s="76"/>
      <c r="AA32" s="204"/>
      <c r="AB32" s="204"/>
      <c r="AC32" s="205"/>
      <c r="AD32" s="206"/>
      <c r="AE32" s="206"/>
      <c r="AF32" s="76"/>
      <c r="AG32" s="76"/>
      <c r="AH32" s="76"/>
      <c r="AI32" s="76"/>
      <c r="AN32" s="142"/>
      <c r="AO32" s="142"/>
      <c r="AP32" s="142"/>
      <c r="AR32" s="76"/>
      <c r="AS32" s="76"/>
      <c r="AT32" s="207"/>
      <c r="AU32" s="47"/>
      <c r="AV32" s="47"/>
      <c r="AW32" s="47"/>
      <c r="AX32" s="47"/>
    </row>
    <row r="33" spans="1:50" s="61" customFormat="1" ht="21" customHeight="1">
      <c r="A33" s="81"/>
      <c r="B33" s="81"/>
      <c r="C33" s="208"/>
      <c r="D33" s="81"/>
      <c r="E33" s="81"/>
      <c r="F33" s="81"/>
      <c r="G33" s="81"/>
      <c r="H33" s="81"/>
      <c r="I33" s="81"/>
      <c r="J33" s="81"/>
      <c r="K33" s="8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76"/>
      <c r="AA33" s="204"/>
      <c r="AB33" s="204"/>
      <c r="AC33" s="205"/>
      <c r="AD33" s="206"/>
      <c r="AE33" s="206"/>
      <c r="AF33" s="76"/>
      <c r="AG33" s="76"/>
      <c r="AH33" s="76"/>
      <c r="AI33" s="76"/>
      <c r="AN33" s="142"/>
      <c r="AO33" s="142"/>
      <c r="AP33" s="142"/>
      <c r="AR33" s="76"/>
      <c r="AS33" s="76"/>
      <c r="AT33" s="207"/>
      <c r="AU33" s="47"/>
      <c r="AV33" s="60"/>
      <c r="AW33" s="47"/>
      <c r="AX33" s="47"/>
    </row>
    <row r="34" spans="1:50" s="61" customFormat="1" ht="21" customHeight="1" hidden="1">
      <c r="A34" s="66"/>
      <c r="B34" s="66"/>
      <c r="C34" s="66"/>
      <c r="D34" s="209"/>
      <c r="E34" s="209"/>
      <c r="F34" s="209"/>
      <c r="G34" s="209"/>
      <c r="H34" s="209"/>
      <c r="I34" s="209"/>
      <c r="J34" s="209"/>
      <c r="K34" s="209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Z34" s="70"/>
      <c r="AA34" s="70"/>
      <c r="AB34" s="70"/>
      <c r="AC34" s="70"/>
      <c r="AD34" s="70"/>
      <c r="AE34" s="70"/>
      <c r="AF34" s="158"/>
      <c r="AG34" s="158"/>
      <c r="AH34" s="158"/>
      <c r="AI34" s="158"/>
      <c r="AJ34" s="158"/>
      <c r="AK34" s="66"/>
      <c r="AR34" s="76"/>
      <c r="AS34" s="76"/>
      <c r="AT34" s="207"/>
      <c r="AU34" s="60"/>
      <c r="AV34" s="60"/>
      <c r="AW34" s="47"/>
      <c r="AX34" s="47"/>
    </row>
    <row r="35" spans="1:46" s="61" customFormat="1" ht="14.25" customHeight="1" hidden="1">
      <c r="A35" s="66"/>
      <c r="B35" s="66"/>
      <c r="C35" s="93">
        <f>COUNT(L35:Z35,Z42:AE42)</f>
        <v>14</v>
      </c>
      <c r="D35" s="93"/>
      <c r="G35" s="210" t="s">
        <v>125</v>
      </c>
      <c r="H35" s="211"/>
      <c r="I35" s="211"/>
      <c r="J35" s="211"/>
      <c r="K35" s="212"/>
      <c r="L35" s="213">
        <v>1</v>
      </c>
      <c r="M35" s="213">
        <v>2</v>
      </c>
      <c r="N35" s="213">
        <v>3</v>
      </c>
      <c r="O35" s="213">
        <v>4</v>
      </c>
      <c r="P35" s="213">
        <v>5</v>
      </c>
      <c r="Q35" s="213">
        <v>6</v>
      </c>
      <c r="R35" s="213">
        <v>7</v>
      </c>
      <c r="S35" s="162">
        <v>8</v>
      </c>
      <c r="T35" s="162">
        <v>9</v>
      </c>
      <c r="U35" s="213">
        <v>10</v>
      </c>
      <c r="V35" s="213">
        <v>11</v>
      </c>
      <c r="W35" s="213">
        <v>12</v>
      </c>
      <c r="X35" s="213"/>
      <c r="Y35" s="213">
        <v>13</v>
      </c>
      <c r="Z35" s="213">
        <v>14</v>
      </c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163"/>
      <c r="AL35" s="70"/>
      <c r="AM35" s="70"/>
      <c r="AN35" s="70"/>
      <c r="AO35" s="70"/>
      <c r="AT35" s="187"/>
    </row>
    <row r="36" spans="1:46" s="61" customFormat="1" ht="14.25" customHeight="1" hidden="1">
      <c r="A36" s="66"/>
      <c r="B36" s="66"/>
      <c r="G36" s="215" t="s">
        <v>126</v>
      </c>
      <c r="H36" s="216"/>
      <c r="I36" s="216"/>
      <c r="J36" s="216"/>
      <c r="K36" s="217"/>
      <c r="L36" s="213">
        <v>1</v>
      </c>
      <c r="M36" s="213">
        <v>1</v>
      </c>
      <c r="N36" s="213">
        <v>1</v>
      </c>
      <c r="O36" s="213">
        <v>2</v>
      </c>
      <c r="P36" s="213">
        <v>2</v>
      </c>
      <c r="Q36" s="213">
        <v>2</v>
      </c>
      <c r="R36" s="213">
        <v>3</v>
      </c>
      <c r="S36" s="162">
        <v>3</v>
      </c>
      <c r="T36" s="162">
        <v>3</v>
      </c>
      <c r="U36" s="213">
        <v>4</v>
      </c>
      <c r="V36" s="213">
        <v>4</v>
      </c>
      <c r="W36" s="213">
        <v>4</v>
      </c>
      <c r="X36" s="213"/>
      <c r="Y36" s="213">
        <v>5</v>
      </c>
      <c r="Z36" s="213">
        <v>5</v>
      </c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163"/>
      <c r="AL36" s="70"/>
      <c r="AM36" s="70"/>
      <c r="AN36" s="70"/>
      <c r="AO36" s="70"/>
      <c r="AT36" s="187"/>
    </row>
    <row r="37" spans="1:46" s="61" customFormat="1" ht="14.25" customHeight="1" hidden="1">
      <c r="A37" s="66"/>
      <c r="B37" s="66"/>
      <c r="C37" s="93"/>
      <c r="G37" s="215" t="s">
        <v>127</v>
      </c>
      <c r="H37" s="216"/>
      <c r="I37" s="216"/>
      <c r="J37" s="216"/>
      <c r="K37" s="217"/>
      <c r="L37" s="213">
        <v>1</v>
      </c>
      <c r="M37" s="213">
        <v>1</v>
      </c>
      <c r="N37" s="213">
        <v>1</v>
      </c>
      <c r="O37" s="213">
        <v>2</v>
      </c>
      <c r="P37" s="213">
        <v>2</v>
      </c>
      <c r="Q37" s="213">
        <v>2</v>
      </c>
      <c r="R37" s="213">
        <v>3</v>
      </c>
      <c r="S37" s="162">
        <v>3</v>
      </c>
      <c r="T37" s="162">
        <v>3</v>
      </c>
      <c r="U37" s="213">
        <v>4</v>
      </c>
      <c r="V37" s="213">
        <v>4</v>
      </c>
      <c r="W37" s="213">
        <v>4</v>
      </c>
      <c r="X37" s="213"/>
      <c r="Y37" s="213">
        <v>5</v>
      </c>
      <c r="Z37" s="213">
        <v>5</v>
      </c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163"/>
      <c r="AL37" s="70"/>
      <c r="AM37" s="70"/>
      <c r="AN37" s="70"/>
      <c r="AO37" s="70"/>
      <c r="AT37" s="187"/>
    </row>
    <row r="38" spans="1:46" s="61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0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3">
        <v>0</v>
      </c>
      <c r="M39" s="173">
        <v>0</v>
      </c>
      <c r="N39" s="173">
        <v>0</v>
      </c>
      <c r="O39" s="173">
        <v>0</v>
      </c>
      <c r="P39" s="173">
        <v>10</v>
      </c>
      <c r="Q39" s="173">
        <v>0</v>
      </c>
      <c r="R39" s="173">
        <v>0</v>
      </c>
      <c r="S39" s="173">
        <v>0</v>
      </c>
      <c r="T39" s="173">
        <v>10</v>
      </c>
      <c r="U39" s="173">
        <v>10</v>
      </c>
      <c r="V39" s="173">
        <v>0</v>
      </c>
      <c r="W39" s="173">
        <v>10</v>
      </c>
      <c r="X39" s="173"/>
      <c r="Y39" s="173">
        <v>10</v>
      </c>
      <c r="Z39" s="173">
        <v>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73">
        <v>10</v>
      </c>
      <c r="M40" s="173">
        <v>0</v>
      </c>
      <c r="N40" s="173">
        <v>10</v>
      </c>
      <c r="O40" s="173">
        <v>10</v>
      </c>
      <c r="P40" s="173">
        <v>0</v>
      </c>
      <c r="Q40" s="173">
        <v>10</v>
      </c>
      <c r="R40" s="173">
        <v>7</v>
      </c>
      <c r="S40" s="173">
        <v>0</v>
      </c>
      <c r="T40" s="173">
        <v>0</v>
      </c>
      <c r="U40" s="173">
        <v>0</v>
      </c>
      <c r="V40" s="173">
        <v>10</v>
      </c>
      <c r="W40" s="173">
        <v>0</v>
      </c>
      <c r="X40" s="173"/>
      <c r="Y40" s="173">
        <v>0</v>
      </c>
      <c r="Z40" s="173">
        <v>10</v>
      </c>
    </row>
    <row r="41" ht="5.25" customHeight="1" hidden="1"/>
    <row r="42" spans="4:31" ht="14.25" customHeight="1" hidden="1">
      <c r="D42" s="61"/>
      <c r="Y42" s="3"/>
      <c r="Z42" s="218"/>
      <c r="AA42" s="218"/>
      <c r="AB42" s="218"/>
      <c r="AC42" s="218"/>
      <c r="AD42" s="218"/>
      <c r="AE42" s="218"/>
    </row>
    <row r="43" spans="4:31" ht="15" hidden="1">
      <c r="D43" s="61"/>
      <c r="Z43" s="173"/>
      <c r="AA43" s="173"/>
      <c r="AB43" s="173"/>
      <c r="AC43" s="173"/>
      <c r="AD43" s="173"/>
      <c r="AE43" s="173"/>
    </row>
    <row r="44" spans="26:31" ht="15" hidden="1">
      <c r="Z44" s="173"/>
      <c r="AA44" s="173"/>
      <c r="AB44" s="173"/>
      <c r="AC44" s="173"/>
      <c r="AD44" s="173"/>
      <c r="AE44" s="173"/>
    </row>
    <row r="45" ht="4.5" customHeight="1" hidden="1"/>
    <row r="46" spans="26:31" ht="15" hidden="1">
      <c r="Z46" s="173"/>
      <c r="AA46" s="173"/>
      <c r="AB46" s="173"/>
      <c r="AC46" s="173"/>
      <c r="AD46" s="173"/>
      <c r="AE46" s="173"/>
    </row>
    <row r="47" spans="26:31" ht="15" hidden="1">
      <c r="Z47" s="173"/>
      <c r="AA47" s="173"/>
      <c r="AB47" s="173"/>
      <c r="AC47" s="173"/>
      <c r="AD47" s="173"/>
      <c r="AE47" s="173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LABBE</dc:creator>
  <cp:keywords/>
  <dc:description/>
  <cp:lastModifiedBy>Roger LABBE</cp:lastModifiedBy>
  <dcterms:created xsi:type="dcterms:W3CDTF">2015-12-02T15:51:47Z</dcterms:created>
  <dcterms:modified xsi:type="dcterms:W3CDTF">2015-12-02T15:54:17Z</dcterms:modified>
  <cp:category/>
  <cp:version/>
  <cp:contentType/>
  <cp:contentStatus/>
</cp:coreProperties>
</file>