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675" windowHeight="8730" firstSheet="8" activeTab="13"/>
  </bookViews>
  <sheets>
    <sheet name="1 -  P40 M M" sheetId="1" r:id="rId1"/>
    <sheet name="2 -  P40 M M" sheetId="2" r:id="rId2"/>
    <sheet name="14 -  Sen M M" sheetId="3" r:id="rId3"/>
    <sheet name="15 -  Sen M M" sheetId="4" r:id="rId4"/>
    <sheet name="16 -  Sen M M" sheetId="5" r:id="rId5"/>
    <sheet name="17 -  Sen M M" sheetId="6" r:id="rId6"/>
    <sheet name="18 -  Sen M M" sheetId="7" r:id="rId7"/>
    <sheet name="21 -  J1 J2 J3 M M" sheetId="8" r:id="rId8"/>
    <sheet name="22 -  J1 J2 J3 M M" sheetId="9" r:id="rId9"/>
    <sheet name="23 -  J1 J2 J3 M M" sheetId="10" r:id="rId10"/>
    <sheet name="24 -  C1 M M" sheetId="11" r:id="rId11"/>
    <sheet name="25 -  C1 M M" sheetId="12" r:id="rId12"/>
    <sheet name="26 -  C1 M M" sheetId="13" r:id="rId13"/>
    <sheet name="27 -  C2 M M" sheetId="14" r:id="rId14"/>
    <sheet name="28 -  C2 M M" sheetId="15" r:id="rId15"/>
    <sheet name="29 -  C2 M M" sheetId="16" r:id="rId16"/>
    <sheet name="3 -  P40 M M" sheetId="17" r:id="rId17"/>
    <sheet name="30 -  C2 M M" sheetId="18" r:id="rId18"/>
    <sheet name="31 -  C3 M M" sheetId="19" r:id="rId19"/>
    <sheet name="32 -  C3 M M" sheetId="20" r:id="rId20"/>
    <sheet name="33 -  C3 M M" sheetId="21" r:id="rId21"/>
    <sheet name="34 -  C3 M M" sheetId="22" r:id="rId22"/>
  </sheets>
  <definedNames>
    <definedName name="PouleN°" localSheetId="0">'1 -  P40 M M'!$AC$5</definedName>
    <definedName name="PouleN°" localSheetId="2">'14 -  Sen M M'!$AC$5</definedName>
    <definedName name="PouleN°" localSheetId="3">'15 -  Sen M M'!$AC$5</definedName>
    <definedName name="PouleN°" localSheetId="4">'16 -  Sen M M'!$AC$5</definedName>
    <definedName name="PouleN°" localSheetId="5">'17 -  Sen M M'!$AC$5</definedName>
    <definedName name="PouleN°" localSheetId="6">'18 -  Sen M M'!$AC$5</definedName>
    <definedName name="PouleN°" localSheetId="1">'2 -  P40 M M'!$AC$5</definedName>
    <definedName name="PouleN°" localSheetId="7">'21 -  J1 J2 J3 M M'!$AC$5</definedName>
    <definedName name="PouleN°" localSheetId="8">'22 -  J1 J2 J3 M M'!$AC$5</definedName>
    <definedName name="PouleN°" localSheetId="9">'23 -  J1 J2 J3 M M'!$AC$5</definedName>
    <definedName name="PouleN°" localSheetId="10">'24 -  C1 M M'!$AC$5</definedName>
    <definedName name="PouleN°" localSheetId="11">'25 -  C1 M M'!$AC$5</definedName>
    <definedName name="PouleN°" localSheetId="12">'26 -  C1 M M'!$AC$5</definedName>
    <definedName name="PouleN°" localSheetId="13">'27 -  C2 M M'!$AC$5</definedName>
    <definedName name="PouleN°" localSheetId="14">'28 -  C2 M M'!$AC$5</definedName>
    <definedName name="PouleN°" localSheetId="15">'29 -  C2 M M'!$AC$5</definedName>
    <definedName name="PouleN°" localSheetId="16">'3 -  P40 M M'!$AC$5</definedName>
    <definedName name="PouleN°" localSheetId="17">'30 -  C2 M M'!$AC$5</definedName>
    <definedName name="PouleN°" localSheetId="18">'31 -  C3 M M'!$AC$5</definedName>
    <definedName name="PouleN°" localSheetId="19">'32 -  C3 M M'!$AC$5</definedName>
    <definedName name="PouleN°" localSheetId="20">'33 -  C3 M M'!$AC$5</definedName>
    <definedName name="PouleN°" localSheetId="21">'34 -  C3 M M'!$AC$5</definedName>
    <definedName name="_xlnm.Print_Area" localSheetId="0">'1 -  P40 M M'!$C$1:$AE$32</definedName>
    <definedName name="_xlnm.Print_Area" localSheetId="2">'14 -  Sen M M'!$C$1:$AJ$34</definedName>
    <definedName name="_xlnm.Print_Area" localSheetId="3">'15 -  Sen M M'!$C$1:$AJ$34</definedName>
    <definedName name="_xlnm.Print_Area" localSheetId="4">'16 -  Sen M M'!$C$1:$AJ$34</definedName>
    <definedName name="_xlnm.Print_Area" localSheetId="5">'17 -  Sen M M'!$C$1:$AE$30</definedName>
    <definedName name="_xlnm.Print_Area" localSheetId="6">'18 -  Sen M M'!$C$1:$AE$31</definedName>
    <definedName name="_xlnm.Print_Area" localSheetId="1">'2 -  P40 M M'!$C$1:$AE$32</definedName>
    <definedName name="_xlnm.Print_Area" localSheetId="7">'21 -  J1 J2 J3 M M'!$C$1:$AE$30</definedName>
    <definedName name="_xlnm.Print_Area" localSheetId="8">'22 -  J1 J2 J3 M M'!$C$1:$AE$30</definedName>
    <definedName name="_xlnm.Print_Area" localSheetId="9">'23 -  J1 J2 J3 M M'!$C$1:$AE$31</definedName>
    <definedName name="_xlnm.Print_Area" localSheetId="10">'24 -  C1 M M'!$C$1:$AE$30</definedName>
    <definedName name="_xlnm.Print_Area" localSheetId="11">'25 -  C1 M M'!$C$1:$AE$30</definedName>
    <definedName name="_xlnm.Print_Area" localSheetId="12">'26 -  C1 M M'!$C$1:$AE$31</definedName>
    <definedName name="_xlnm.Print_Area" localSheetId="13">'27 -  C2 M M'!$C$1:$AJ$34</definedName>
    <definedName name="_xlnm.Print_Area" localSheetId="14">'28 -  C2 M M'!$C$1:$AJ$34</definedName>
    <definedName name="_xlnm.Print_Area" localSheetId="15">'29 -  C2 M M'!$C$1:$AJ$34</definedName>
    <definedName name="_xlnm.Print_Area" localSheetId="16">'3 -  P40 M M'!$C$1:$AE$30</definedName>
    <definedName name="_xlnm.Print_Area" localSheetId="17">'30 -  C2 M M'!$C$1:$AE$32</definedName>
    <definedName name="_xlnm.Print_Area" localSheetId="18">'31 -  C3 M M'!$C$1:$AE$30</definedName>
    <definedName name="_xlnm.Print_Area" localSheetId="19">'32 -  C3 M M'!$C$1:$AE$30</definedName>
    <definedName name="_xlnm.Print_Area" localSheetId="20">'33 -  C3 M M'!$C$1:$AE$30</definedName>
    <definedName name="_xlnm.Print_Area" localSheetId="21">'34 -  C3 M M'!$C$1:$AE$30</definedName>
  </definedNames>
  <calcPr fullCalcOnLoad="1"/>
</workbook>
</file>

<file path=xl/sharedStrings.xml><?xml version="1.0" encoding="utf-8"?>
<sst xmlns="http://schemas.openxmlformats.org/spreadsheetml/2006/main" count="3169" uniqueCount="436">
  <si>
    <t>N° de TAPIS</t>
  </si>
  <si>
    <t>Catégorie</t>
  </si>
  <si>
    <t>1 -  P40 M M</t>
  </si>
  <si>
    <t>Date:</t>
  </si>
  <si>
    <t>1</t>
  </si>
  <si>
    <t>Visa du Signataire :</t>
  </si>
  <si>
    <t>NOM du CS………………………………….</t>
  </si>
  <si>
    <t>Poule N°</t>
  </si>
  <si>
    <t>Signature</t>
  </si>
  <si>
    <t>Ligue</t>
  </si>
  <si>
    <t>Dept</t>
  </si>
  <si>
    <t>N°</t>
  </si>
  <si>
    <t>NOM PRENOM</t>
  </si>
  <si>
    <t>Gr</t>
  </si>
  <si>
    <t>Poids</t>
  </si>
  <si>
    <t>Club</t>
  </si>
  <si>
    <t>1x4</t>
  </si>
  <si>
    <t>2x3</t>
  </si>
  <si>
    <t>4x5</t>
  </si>
  <si>
    <t>6x8</t>
  </si>
  <si>
    <t>1x5</t>
  </si>
  <si>
    <t>2x6</t>
  </si>
  <si>
    <t>4x8</t>
  </si>
  <si>
    <t>3x5</t>
  </si>
  <si>
    <t>2x7</t>
  </si>
  <si>
    <t>1x6</t>
  </si>
  <si>
    <t>2x4</t>
  </si>
  <si>
    <t>3x7</t>
  </si>
  <si>
    <t>5x8</t>
  </si>
  <si>
    <t>4x7</t>
  </si>
  <si>
    <t>3x8</t>
  </si>
  <si>
    <t>1x7</t>
  </si>
  <si>
    <t>2x5</t>
  </si>
  <si>
    <t>3x6</t>
  </si>
  <si>
    <t>1x8</t>
  </si>
  <si>
    <t>6x7</t>
  </si>
  <si>
    <t>L8:AE8</t>
  </si>
  <si>
    <t>BRE</t>
  </si>
  <si>
    <t>GRAIGNIC Michel</t>
  </si>
  <si>
    <t>M</t>
  </si>
  <si>
    <t>DOJO DU CORMIER</t>
  </si>
  <si>
    <t>000</t>
  </si>
  <si>
    <t>001</t>
  </si>
  <si>
    <t>010.1</t>
  </si>
  <si>
    <t>L8,P8,U8,AA8,AD8,G20,H20</t>
  </si>
  <si>
    <t>PDL</t>
  </si>
  <si>
    <t>COUPRIE Olivier</t>
  </si>
  <si>
    <t>JUDO ANCENIS</t>
  </si>
  <si>
    <t>020</t>
  </si>
  <si>
    <t>100</t>
  </si>
  <si>
    <t>000.1</t>
  </si>
  <si>
    <t>M8,Q8,T8,V8,AB8,G20,I20</t>
  </si>
  <si>
    <t>FRESNAIS Joel</t>
  </si>
  <si>
    <t>ARTS MARTIAUX ECOUFLANT</t>
  </si>
  <si>
    <t>M8,S8,W8,Z8,AC8,H20,J20</t>
  </si>
  <si>
    <t>CUSSONNEAU David</t>
  </si>
  <si>
    <t>CS ALLONNAIS</t>
  </si>
  <si>
    <t>101</t>
  </si>
  <si>
    <t>L8,N8,R8,V8,Y8,J20,K20</t>
  </si>
  <si>
    <t>PC</t>
  </si>
  <si>
    <t>BARANGER Pedro</t>
  </si>
  <si>
    <t>JC DU BOCAGE BRESSUIRAIS</t>
  </si>
  <si>
    <t>020.1</t>
  </si>
  <si>
    <t>N8,P8,S8,X8,AB8,L20,M20</t>
  </si>
  <si>
    <t>CLEMENCEAU Vincent</t>
  </si>
  <si>
    <t>DOJO DE LA MOINE</t>
  </si>
  <si>
    <t>O8,Q8,U8,AC8,AE8,K20,L20</t>
  </si>
  <si>
    <t>FARET Miguel</t>
  </si>
  <si>
    <t>JUDO CLUB DE LA POSSONNIERE</t>
  </si>
  <si>
    <t>110.1</t>
  </si>
  <si>
    <t>021</t>
  </si>
  <si>
    <t>T8,W8,Y8,AA8,AE8,M20,N20</t>
  </si>
  <si>
    <t>MOENECLAEY Erik</t>
  </si>
  <si>
    <t>JUDO CLUB 56</t>
  </si>
  <si>
    <t>O8,R8,X8,Z8,AD8,I20,N20</t>
  </si>
  <si>
    <t>Combats supplémentaires</t>
  </si>
  <si>
    <t>Combats non faits
pour d'éventuels rattrapages</t>
  </si>
  <si>
    <t>1x2</t>
  </si>
  <si>
    <t>1x3</t>
  </si>
  <si>
    <t>2x8</t>
  </si>
  <si>
    <t>3x4</t>
  </si>
  <si>
    <t>4x6</t>
  </si>
  <si>
    <t>5x6</t>
  </si>
  <si>
    <t>5x7</t>
  </si>
  <si>
    <t>7x8</t>
  </si>
  <si>
    <t>N° poule</t>
  </si>
  <si>
    <t>G20:N20</t>
  </si>
  <si>
    <t>Combats de rattrapage</t>
  </si>
  <si>
    <t>N° combattant</t>
  </si>
  <si>
    <t>Points Acquis</t>
  </si>
  <si>
    <t>C1</t>
  </si>
  <si>
    <t>C2</t>
  </si>
  <si>
    <t>C3</t>
  </si>
  <si>
    <t>C4</t>
  </si>
  <si>
    <t>C5</t>
  </si>
  <si>
    <t>Etat **</t>
  </si>
  <si>
    <t>Total Jour</t>
  </si>
  <si>
    <t>Vu*</t>
  </si>
  <si>
    <t>Total général</t>
  </si>
  <si>
    <t>C</t>
  </si>
  <si>
    <t>T</t>
  </si>
  <si>
    <t>** F=Forfait, T=Points terminés, X=Disqualifiés, C=5 combats</t>
  </si>
  <si>
    <t>* case réservée au signataire</t>
  </si>
  <si>
    <t>Ordre réel des combats</t>
  </si>
  <si>
    <t>Rouge</t>
  </si>
  <si>
    <t>Blanc</t>
  </si>
  <si>
    <t>14 -  Sen M M</t>
  </si>
  <si>
    <t>8x10</t>
  </si>
  <si>
    <t>5x9</t>
  </si>
  <si>
    <t>7x10</t>
  </si>
  <si>
    <t>6x9</t>
  </si>
  <si>
    <t>8x9</t>
  </si>
  <si>
    <t>4x10</t>
  </si>
  <si>
    <t>7x9</t>
  </si>
  <si>
    <t>6x10</t>
  </si>
  <si>
    <t>4x9</t>
  </si>
  <si>
    <t>5x10</t>
  </si>
  <si>
    <t>L8:AJ8</t>
  </si>
  <si>
    <t>ARNAUD Francois</t>
  </si>
  <si>
    <t>JUDO 85</t>
  </si>
  <si>
    <t>L8,Q8,V8,AA8,AE8,G20,H20,I20,J20</t>
  </si>
  <si>
    <t>BEAUDRON Olivier</t>
  </si>
  <si>
    <t>U.S.ARNAGE</t>
  </si>
  <si>
    <t>N8,S8,W8,AC8,AF8,G20,K20,G21,H21</t>
  </si>
  <si>
    <t>JOP Cyril</t>
  </si>
  <si>
    <t>U S C P M</t>
  </si>
  <si>
    <t>L8,T8,Y8,AD8,AH8,K20,I21,J21,K21</t>
  </si>
  <si>
    <t>NISTAL Brice</t>
  </si>
  <si>
    <t>DOJO COUERONNAIS</t>
  </si>
  <si>
    <t>N8,R8,V8,Z8,AI8,L20,M20,N20,I21</t>
  </si>
  <si>
    <t>BRICARD Raphael</t>
  </si>
  <si>
    <t>J C DES MAUGES</t>
  </si>
  <si>
    <t>001.1</t>
  </si>
  <si>
    <t>O8,T8,AA8,AF8,AJ8,L20,O20,P20,L21</t>
  </si>
  <si>
    <t>JOURDA Cedric</t>
  </si>
  <si>
    <t>DOJO PAIMBLOTIN</t>
  </si>
  <si>
    <t>110</t>
  </si>
  <si>
    <t>Q8,U8,W8,AD8,AG8,M20,O20,M21,N21</t>
  </si>
  <si>
    <t>ROUSSEL Anthony</t>
  </si>
  <si>
    <t>SPORT CLUB LE RHEU</t>
  </si>
  <si>
    <t>010</t>
  </si>
  <si>
    <t>P8,S8,Y8,AB8,AE8,N20,P20,M21,O21</t>
  </si>
  <si>
    <t>BREVET Victor</t>
  </si>
  <si>
    <t>STE LUCE JUDO-JUJITSU</t>
  </si>
  <si>
    <t>M8,R8,X8,AC8,AH8,H20,L21,N21,O21</t>
  </si>
  <si>
    <t>GOUANVIC Gwendal</t>
  </si>
  <si>
    <t>DOJO SAVENAISIEN</t>
  </si>
  <si>
    <t>O8,U8,X8,AB8,AI8,I20,G21,J21,P21</t>
  </si>
  <si>
    <t>GABORIAU Tanguy</t>
  </si>
  <si>
    <t>JUDO CLUB LES HERBIERS</t>
  </si>
  <si>
    <t>M8,P8,Z8,AG8,AJ8,J20,H21,K21,P21</t>
  </si>
  <si>
    <t>1x9</t>
  </si>
  <si>
    <t>1x10</t>
  </si>
  <si>
    <t>2x9</t>
  </si>
  <si>
    <t>2x10</t>
  </si>
  <si>
    <t>3x9</t>
  </si>
  <si>
    <t>3x10</t>
  </si>
  <si>
    <t>9x10</t>
  </si>
  <si>
    <t>G20:P21</t>
  </si>
  <si>
    <t>15 -  Sen M M</t>
  </si>
  <si>
    <t>LESAUVAGE Pierre</t>
  </si>
  <si>
    <t>ASB REZE</t>
  </si>
  <si>
    <t>021.1</t>
  </si>
  <si>
    <t>MERCEUR Yannick</t>
  </si>
  <si>
    <t>JUDO CLUB DU MANS</t>
  </si>
  <si>
    <t>THOMAS Kilian</t>
  </si>
  <si>
    <t>GRANDCHAMP ARTS MARTIAUX</t>
  </si>
  <si>
    <t>BUFFET Corentin</t>
  </si>
  <si>
    <t>ALLIANCE JUDO 53</t>
  </si>
  <si>
    <t>SIMON Brice</t>
  </si>
  <si>
    <t>JUDO JUJITSU MURS-ERIGNE</t>
  </si>
  <si>
    <t>BER Xavier</t>
  </si>
  <si>
    <t>JUDO CLUB ANGERS LA ROSERAIE</t>
  </si>
  <si>
    <t>BOISSEAU Christian</t>
  </si>
  <si>
    <t>J C YONNAIS</t>
  </si>
  <si>
    <t>000.2</t>
  </si>
  <si>
    <t>FISSON Vincent</t>
  </si>
  <si>
    <t>JUDO CLUB BEAUPREAU</t>
  </si>
  <si>
    <t>111</t>
  </si>
  <si>
    <t>MAIGNAN Benjamin</t>
  </si>
  <si>
    <t>UNION CHOLET JUDO 49</t>
  </si>
  <si>
    <t>PENTECOUTEAU Gael</t>
  </si>
  <si>
    <t>JUDO LOISIRS LAVAL AVESNIERES</t>
  </si>
  <si>
    <t>102</t>
  </si>
  <si>
    <t>16 -  Sen M M</t>
  </si>
  <si>
    <t>2</t>
  </si>
  <si>
    <t>LE Nader Clement</t>
  </si>
  <si>
    <t>LEPINAY Sebastien</t>
  </si>
  <si>
    <t>FJEP AL LE PELLERIN</t>
  </si>
  <si>
    <t>ROTHUREAU Fabien</t>
  </si>
  <si>
    <t>CHAUSSIS Raphael</t>
  </si>
  <si>
    <t>LEBAUPIN Yann</t>
  </si>
  <si>
    <t>J C LAVALLOIS</t>
  </si>
  <si>
    <t>011</t>
  </si>
  <si>
    <t>CHARRIER Pierrick</t>
  </si>
  <si>
    <t>ALLIANCE MAINE ET LOIRE JUDO</t>
  </si>
  <si>
    <t>003.1</t>
  </si>
  <si>
    <t>DEMY Jerome</t>
  </si>
  <si>
    <t>JC HERBIGNACAIS</t>
  </si>
  <si>
    <t>011.2</t>
  </si>
  <si>
    <t>RAVELEAU Florian</t>
  </si>
  <si>
    <t>AL JUDO CLUB MONTAIGU</t>
  </si>
  <si>
    <t>GUERIN Anthony</t>
  </si>
  <si>
    <t>JC DE LA DIVATTE</t>
  </si>
  <si>
    <t>LEGRAND Florian</t>
  </si>
  <si>
    <t>JUDO CLUB NANTES</t>
  </si>
  <si>
    <t>17 -  Sen M M</t>
  </si>
  <si>
    <t>L8:Z8</t>
  </si>
  <si>
    <t>MORON Christophe</t>
  </si>
  <si>
    <t>AUBANCE JUDO BRISSAC</t>
  </si>
  <si>
    <t>L8,O8,R8,U8,Y8</t>
  </si>
  <si>
    <t>GIRARD Gregory</t>
  </si>
  <si>
    <t>L8,Q8,S8,V8,Z8</t>
  </si>
  <si>
    <t>SABONI Salah Eddine</t>
  </si>
  <si>
    <t>JUDO CLUB LA FLECHE</t>
  </si>
  <si>
    <t>M8,P8,R8,W8,Z8</t>
  </si>
  <si>
    <t>VIGANNE Arnaud</t>
  </si>
  <si>
    <t>JC BEAUFORTAIS</t>
  </si>
  <si>
    <t>M8,O8,T8,V8,X8</t>
  </si>
  <si>
    <t>RAMEAUX Jacky</t>
  </si>
  <si>
    <t>JUDO CLUB MOTHAIS</t>
  </si>
  <si>
    <t>012</t>
  </si>
  <si>
    <t>N8,Q8,T8,W8,Y8</t>
  </si>
  <si>
    <t>GRUAND Steve</t>
  </si>
  <si>
    <t>JUDO CLUB MOUILLERON</t>
  </si>
  <si>
    <t>N8,P8,S8,U8,X8</t>
  </si>
  <si>
    <t>F</t>
  </si>
  <si>
    <t>18 -  Sen M M</t>
  </si>
  <si>
    <t>3</t>
  </si>
  <si>
    <t>L8:AB8</t>
  </si>
  <si>
    <t>GUIET Patrick</t>
  </si>
  <si>
    <t>O8,S8,W8,AA8,G20,H20</t>
  </si>
  <si>
    <t>MULOT Nicolas</t>
  </si>
  <si>
    <t>L8,O8,R8,V8,Z8,I20</t>
  </si>
  <si>
    <t>COXAM Emmanuel</t>
  </si>
  <si>
    <t>OLYMPIQUE CL CESSON</t>
  </si>
  <si>
    <t>M8,P8,S8,V8,Y8,J20</t>
  </si>
  <si>
    <t>ROTON Ludovic</t>
  </si>
  <si>
    <t>SPORTS LOISIRS SECTION JUDO</t>
  </si>
  <si>
    <t>N8,Q8,T8,W8,Z8,J20</t>
  </si>
  <si>
    <t>YERNAUX Fabrice</t>
  </si>
  <si>
    <t>KAWATOKAN JC PORTES D ILLE</t>
  </si>
  <si>
    <t>M8,Q8,U8,X8,AA8,I20</t>
  </si>
  <si>
    <t>COQUEMONT Valentin</t>
  </si>
  <si>
    <t>C S LOUVIGNEEN</t>
  </si>
  <si>
    <t>L8,P8,T8,X8,AB8,G20</t>
  </si>
  <si>
    <t>BAUSSIN Vincent</t>
  </si>
  <si>
    <t>ASPTT ANGERS JUDO</t>
  </si>
  <si>
    <t>N8,R8,U8,Y8,AB8,H20</t>
  </si>
  <si>
    <t>G20:J20</t>
  </si>
  <si>
    <t>2 -  P40 M M</t>
  </si>
  <si>
    <t>PINARD Florent</t>
  </si>
  <si>
    <t>J C TRELAZEEN</t>
  </si>
  <si>
    <t>MARRAMA Christophe</t>
  </si>
  <si>
    <t>MERITAN Alain</t>
  </si>
  <si>
    <t>J C MONTREUIL JUIGNE</t>
  </si>
  <si>
    <t>RENAUDIN Damien</t>
  </si>
  <si>
    <t>JUDO CLUB MACAIROIS</t>
  </si>
  <si>
    <t>002</t>
  </si>
  <si>
    <t>GUERINEAU Denis</t>
  </si>
  <si>
    <t>100.1</t>
  </si>
  <si>
    <t>FILLATRE Cyril</t>
  </si>
  <si>
    <t>JUDO CLUB BOUGUENAIS</t>
  </si>
  <si>
    <t>GUERRINI Pascal</t>
  </si>
  <si>
    <t>SHIN DOJO HERBLINOIS</t>
  </si>
  <si>
    <t>ROUVREAU Julien</t>
  </si>
  <si>
    <t>JUDO PLAINE ET GATINE</t>
  </si>
  <si>
    <t>21 -  J1 J2 J3 M M</t>
  </si>
  <si>
    <t>RAVELEAU Nicolas</t>
  </si>
  <si>
    <t>CALBRY Maxime</t>
  </si>
  <si>
    <t>ROBINET Baptiste</t>
  </si>
  <si>
    <t>FOURNIER Elouan</t>
  </si>
  <si>
    <t>SY Alioune</t>
  </si>
  <si>
    <t>MONNERIE Dany</t>
  </si>
  <si>
    <t>J.C.ERNEEN</t>
  </si>
  <si>
    <t>001.2</t>
  </si>
  <si>
    <t>22 -  J1 J2 J3 M M</t>
  </si>
  <si>
    <t>4</t>
  </si>
  <si>
    <t>CADET Jonathan</t>
  </si>
  <si>
    <t>TRICHET Maxime</t>
  </si>
  <si>
    <t>JUDO CLUB OLONNAIS</t>
  </si>
  <si>
    <t>MARTY Leo</t>
  </si>
  <si>
    <t>DE Maeyer Vincent</t>
  </si>
  <si>
    <t>LANOUE Fabien</t>
  </si>
  <si>
    <t>JUDO CLUB LA MONTAGNE</t>
  </si>
  <si>
    <t>PARIS Leo</t>
  </si>
  <si>
    <t>DOJO CLUB JANZEEN</t>
  </si>
  <si>
    <t>23 -  J1 J2 J3 M M</t>
  </si>
  <si>
    <t>HALGAND Florent</t>
  </si>
  <si>
    <t>TALLEC Josselin</t>
  </si>
  <si>
    <t>JUDO CLUB DU PAYS GALLO</t>
  </si>
  <si>
    <t>BROUZE Damien</t>
  </si>
  <si>
    <t>JC ANJOU</t>
  </si>
  <si>
    <t>BOSSARD Sylvain</t>
  </si>
  <si>
    <t>JUDO CLUB DIONYSIEN ET D.A.</t>
  </si>
  <si>
    <t>GUENON Aubin</t>
  </si>
  <si>
    <t>LE Vigouroux Matthias</t>
  </si>
  <si>
    <t>ARTS MARTIAUX DU GOLFE</t>
  </si>
  <si>
    <t>VERGNE Alexis</t>
  </si>
  <si>
    <t>24 -  C1 M M</t>
  </si>
  <si>
    <t>5</t>
  </si>
  <si>
    <t>TETARD Damien</t>
  </si>
  <si>
    <t>PITON Leo</t>
  </si>
  <si>
    <t>CANOVA Billy</t>
  </si>
  <si>
    <t>DOJO NANTAIS</t>
  </si>
  <si>
    <t>POTIER Alix</t>
  </si>
  <si>
    <t>J C MONTREUILLAIS</t>
  </si>
  <si>
    <t>GAUVIN Ian</t>
  </si>
  <si>
    <t>JUDO CLUB PLESSEEN</t>
  </si>
  <si>
    <t>TUNA Martin</t>
  </si>
  <si>
    <t>25 -  C1 M M</t>
  </si>
  <si>
    <t>CANOVA Micky</t>
  </si>
  <si>
    <t>SABOUREAU Alexandre</t>
  </si>
  <si>
    <t>JUDO CLUB CARQUEFOU</t>
  </si>
  <si>
    <t>MATHE Aurelien</t>
  </si>
  <si>
    <t>JUDO COTE DE LUMIERE</t>
  </si>
  <si>
    <t>PELLETIER Tobias</t>
  </si>
  <si>
    <t>J.C. DU BASSIN SAUMUROIS</t>
  </si>
  <si>
    <t>ROBERT Benjamin</t>
  </si>
  <si>
    <t>POAS Hugo</t>
  </si>
  <si>
    <t>JUDO CLUB PAYS DE VITRE</t>
  </si>
  <si>
    <t>26 -  C1 M M</t>
  </si>
  <si>
    <t>6</t>
  </si>
  <si>
    <t>HERBERT Adrien</t>
  </si>
  <si>
    <t>CHAMBELIN Theo</t>
  </si>
  <si>
    <t>JUDO CLUB CHATEAUGIRON</t>
  </si>
  <si>
    <t>PEREZ Thibaud</t>
  </si>
  <si>
    <t>BOURRAT Mathieu</t>
  </si>
  <si>
    <t>C.P.B. RENNES</t>
  </si>
  <si>
    <t>TULOUP Victor</t>
  </si>
  <si>
    <t>JC BOUCHEMAINE</t>
  </si>
  <si>
    <t>DERRE Gabin</t>
  </si>
  <si>
    <t>ANTONNIERE JUDO CLUB 72</t>
  </si>
  <si>
    <t>JANIN Hadrien</t>
  </si>
  <si>
    <t>27 -  C2 M M</t>
  </si>
  <si>
    <t>GAZERES Valentin</t>
  </si>
  <si>
    <t>BOUSSARD Clement</t>
  </si>
  <si>
    <t>TRILLOT Antonin</t>
  </si>
  <si>
    <t>DELECOLLE Hugo</t>
  </si>
  <si>
    <t>J.C.REDONNAIS</t>
  </si>
  <si>
    <t>DENIS Alexandre</t>
  </si>
  <si>
    <t>JUDO CLUB DE SARGE</t>
  </si>
  <si>
    <t>DEZILLE Yann</t>
  </si>
  <si>
    <t>EUSTACHE Jonathan</t>
  </si>
  <si>
    <t>US PRECIGNE</t>
  </si>
  <si>
    <t>PIERA Theo</t>
  </si>
  <si>
    <t>ROLLAND Mathis</t>
  </si>
  <si>
    <t>BELLEUVRE Bastien</t>
  </si>
  <si>
    <t>KETSUGO ANGERS</t>
  </si>
  <si>
    <t>28 -  C2 M M</t>
  </si>
  <si>
    <t>CRETE Tanguy</t>
  </si>
  <si>
    <t>DIDIER Loic</t>
  </si>
  <si>
    <t>DIDIER Arthur</t>
  </si>
  <si>
    <t>AS SPORT CORDEMAIS</t>
  </si>
  <si>
    <t>NORMAND Melvin</t>
  </si>
  <si>
    <t>EVRE JUDO ST PIERRE LE MAY</t>
  </si>
  <si>
    <t>POITEVIN Maelig</t>
  </si>
  <si>
    <t>BOUGAULT Kevin</t>
  </si>
  <si>
    <t>RAIMBAULT Julien</t>
  </si>
  <si>
    <t>RAULT Elouan</t>
  </si>
  <si>
    <t>SILANDE Martin</t>
  </si>
  <si>
    <t>ARNAUD Matthias</t>
  </si>
  <si>
    <t>29 -  C2 M M</t>
  </si>
  <si>
    <t>CERVELLO Quentin</t>
  </si>
  <si>
    <t>DORET Vincent</t>
  </si>
  <si>
    <t>LAMOUR Clement</t>
  </si>
  <si>
    <t>JUDO CLUB DE VERTOU</t>
  </si>
  <si>
    <t>MEUNIER Thibault</t>
  </si>
  <si>
    <t>ROMET Nicolas</t>
  </si>
  <si>
    <t>VIDAL Raphael</t>
  </si>
  <si>
    <t>BUISSON Pierre</t>
  </si>
  <si>
    <t>JUDO CLUB SILLEEN</t>
  </si>
  <si>
    <t>CHEREL Theo</t>
  </si>
  <si>
    <t>HEUSELE Valentin</t>
  </si>
  <si>
    <t>HALGAND Antoine</t>
  </si>
  <si>
    <t>3 -  P40 M M</t>
  </si>
  <si>
    <t>ROGER Didier</t>
  </si>
  <si>
    <t>MARTIN Nicolas</t>
  </si>
  <si>
    <t>000.M</t>
  </si>
  <si>
    <t>AUBERT Bruno</t>
  </si>
  <si>
    <t>JUDO CLUB NOYENNAIS</t>
  </si>
  <si>
    <t>HORAUX Frederic</t>
  </si>
  <si>
    <t>JUDO ATLANTIC CLUB</t>
  </si>
  <si>
    <t>GASNIER Olivier</t>
  </si>
  <si>
    <t>GEROUDET Patrick</t>
  </si>
  <si>
    <t>JUDO 85 VENANSAULT</t>
  </si>
  <si>
    <t>30 -  C2 M M</t>
  </si>
  <si>
    <t>STREZLEC Etienne</t>
  </si>
  <si>
    <t>JUDO CLUB CHAURAY</t>
  </si>
  <si>
    <t>BARREAU Matthieu</t>
  </si>
  <si>
    <t>EL Outmani Yacine</t>
  </si>
  <si>
    <t>GUENEAU Jonathan</t>
  </si>
  <si>
    <t>KODOKAN RUAUDIN MULSANNE</t>
  </si>
  <si>
    <t>LE Drean Maelic</t>
  </si>
  <si>
    <t>AMICALE LAIQUE DE MELESSE</t>
  </si>
  <si>
    <t>RINEAU Julien</t>
  </si>
  <si>
    <t>J.C. DE BASSE GOULAINE</t>
  </si>
  <si>
    <t>110.2</t>
  </si>
  <si>
    <t>MACHADO Matteo</t>
  </si>
  <si>
    <t>CAILLOU Quentin</t>
  </si>
  <si>
    <t>ECOLE JUDO JUJITSU DE CHOLET</t>
  </si>
  <si>
    <t>31 -  C3 M M</t>
  </si>
  <si>
    <t>BEAUDET Matteo</t>
  </si>
  <si>
    <t>CHIHEB Ilyes</t>
  </si>
  <si>
    <t>GUIMIER Pierre</t>
  </si>
  <si>
    <t>BRUEL Guillaume</t>
  </si>
  <si>
    <t>JC CASTELBRIANTAIS</t>
  </si>
  <si>
    <t>GECCHELE Wilfried</t>
  </si>
  <si>
    <t>JUDO CLUB LES ROSIERS/LOIRE</t>
  </si>
  <si>
    <t>L Hote Alexandre</t>
  </si>
  <si>
    <t>32 -  C3 M M</t>
  </si>
  <si>
    <t>JUDO CLUB ST AIGNAN</t>
  </si>
  <si>
    <t>BUSSON Gaetan</t>
  </si>
  <si>
    <t>BENAITEAU Tony</t>
  </si>
  <si>
    <t>HIRARDOT Victor</t>
  </si>
  <si>
    <t>ROBIN Enzo</t>
  </si>
  <si>
    <t>LELONG Niels</t>
  </si>
  <si>
    <t>CLUB JUDO DE LA MCL BRULON</t>
  </si>
  <si>
    <t>33 -  C3 M M</t>
  </si>
  <si>
    <t>MEIGNANT Julien</t>
  </si>
  <si>
    <t>GIRAULT Francois</t>
  </si>
  <si>
    <t>BARRAULT Thomas</t>
  </si>
  <si>
    <t>LERAY Tom</t>
  </si>
  <si>
    <t>DIARD Theo</t>
  </si>
  <si>
    <t>DURIEUX Noe</t>
  </si>
  <si>
    <t>JUDO CLUB GUERANDAIS</t>
  </si>
  <si>
    <t>34 -  C3 M M</t>
  </si>
  <si>
    <t>FERARD Nicolas</t>
  </si>
  <si>
    <t>JC CHAMPAGNE CONLINOISE</t>
  </si>
  <si>
    <t>LEROUX Vincent</t>
  </si>
  <si>
    <t>DELAHAYE Nathan</t>
  </si>
  <si>
    <t>JUDO CLUB RENAZE</t>
  </si>
  <si>
    <t>LOQUER Fabien</t>
  </si>
  <si>
    <t>RIPOCHE Clement</t>
  </si>
  <si>
    <t>RABOUAN Mathis</t>
  </si>
  <si>
    <t>J CLUB DU LAYON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</si>
</sst>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 style="thick">
        <color indexed="10"/>
      </bottom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/>
      <right style="thick">
        <color indexed="10"/>
      </right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297">
    <xf numFmtId="0" fontId="0" fillId="0" borderId="0" xfId="0" applyAlignment="1">
      <alignment/>
    </xf>
    <xf numFmtId="0" fontId="18" fillId="0" borderId="0" xfId="50" applyFont="1" applyAlignment="1" applyProtection="1">
      <alignment horizontal="center" vertical="center"/>
      <protection hidden="1"/>
    </xf>
    <xf numFmtId="0" fontId="19" fillId="0" borderId="0" xfId="50" applyFont="1" applyAlignment="1" applyProtection="1">
      <alignment horizontal="center" vertical="center" shrinkToFit="1"/>
      <protection hidden="1"/>
    </xf>
    <xf numFmtId="0" fontId="18" fillId="0" borderId="0" xfId="50" applyFont="1" applyAlignment="1" applyProtection="1">
      <alignment vertical="center"/>
      <protection hidden="1"/>
    </xf>
    <xf numFmtId="0" fontId="0" fillId="0" borderId="0" xfId="50" applyAlignment="1" applyProtection="1">
      <alignment horizontal="center" vertical="center"/>
      <protection hidden="1"/>
    </xf>
    <xf numFmtId="0" fontId="0" fillId="0" borderId="0" xfId="50" applyAlignment="1" applyProtection="1">
      <alignment vertical="center"/>
      <protection hidden="1"/>
    </xf>
    <xf numFmtId="0" fontId="18" fillId="0" borderId="0" xfId="50" applyFont="1" applyFill="1" applyBorder="1" applyAlignment="1" applyProtection="1">
      <alignment vertical="center"/>
      <protection hidden="1"/>
    </xf>
    <xf numFmtId="0" fontId="18" fillId="0" borderId="0" xfId="50" applyFont="1" applyAlignment="1" applyProtection="1">
      <alignment horizontal="left" vertical="center"/>
      <protection hidden="1"/>
    </xf>
    <xf numFmtId="0" fontId="1" fillId="0" borderId="0" xfId="52">
      <alignment/>
      <protection/>
    </xf>
    <xf numFmtId="0" fontId="21" fillId="0" borderId="0" xfId="50" applyFont="1" applyAlignment="1" applyProtection="1">
      <alignment horizontal="center" vertical="center"/>
      <protection hidden="1"/>
    </xf>
    <xf numFmtId="0" fontId="23" fillId="0" borderId="0" xfId="50" applyFont="1" applyAlignment="1" applyProtection="1">
      <alignment vertical="center"/>
      <protection hidden="1"/>
    </xf>
    <xf numFmtId="0" fontId="0" fillId="0" borderId="0" xfId="50" applyBorder="1" applyAlignment="1" applyProtection="1">
      <alignment vertical="center"/>
      <protection hidden="1"/>
    </xf>
    <xf numFmtId="0" fontId="25" fillId="0" borderId="0" xfId="50" applyFont="1" applyBorder="1" applyAlignment="1" applyProtection="1">
      <alignment horizontal="center" vertical="center"/>
      <protection hidden="1"/>
    </xf>
    <xf numFmtId="0" fontId="1" fillId="0" borderId="0" xfId="52" applyAlignment="1">
      <alignment horizontal="left"/>
      <protection/>
    </xf>
    <xf numFmtId="0" fontId="26" fillId="0" borderId="0" xfId="50" applyFont="1" applyAlignment="1" applyProtection="1">
      <alignment vertical="center"/>
      <protection hidden="1"/>
    </xf>
    <xf numFmtId="0" fontId="0" fillId="0" borderId="0" xfId="50" applyFill="1" applyBorder="1" applyAlignment="1" applyProtection="1">
      <alignment horizontal="center" vertical="center"/>
      <protection hidden="1"/>
    </xf>
    <xf numFmtId="0" fontId="21" fillId="0" borderId="0" xfId="50" applyFont="1" applyAlignment="1" applyProtection="1">
      <alignment vertical="center"/>
      <protection hidden="1"/>
    </xf>
    <xf numFmtId="0" fontId="18" fillId="0" borderId="0" xfId="50" applyFont="1" applyBorder="1" applyAlignment="1" applyProtection="1">
      <alignment/>
      <protection hidden="1"/>
    </xf>
    <xf numFmtId="0" fontId="27" fillId="20" borderId="10" xfId="50" applyFont="1" applyFill="1" applyBorder="1" applyAlignment="1" applyProtection="1">
      <alignment horizontal="center" vertical="center" shrinkToFit="1"/>
      <protection hidden="1"/>
    </xf>
    <xf numFmtId="0" fontId="20" fillId="20" borderId="10" xfId="50" applyFont="1" applyFill="1" applyBorder="1" applyAlignment="1" applyProtection="1">
      <alignment horizontal="center" vertical="center"/>
      <protection hidden="1"/>
    </xf>
    <xf numFmtId="0" fontId="20" fillId="20" borderId="10" xfId="50" applyFont="1" applyFill="1" applyBorder="1" applyAlignment="1" applyProtection="1">
      <alignment horizontal="center" vertical="center" shrinkToFit="1"/>
      <protection hidden="1"/>
    </xf>
    <xf numFmtId="0" fontId="27" fillId="17" borderId="10" xfId="50" applyFont="1" applyFill="1" applyBorder="1" applyAlignment="1" applyProtection="1">
      <alignment horizontal="center" vertical="center"/>
      <protection hidden="1" locked="0"/>
    </xf>
    <xf numFmtId="0" fontId="28" fillId="24" borderId="10" xfId="50" applyFont="1" applyFill="1" applyBorder="1" applyAlignment="1" applyProtection="1">
      <alignment horizontal="center" vertical="center"/>
      <protection hidden="1" locked="0"/>
    </xf>
    <xf numFmtId="0" fontId="27" fillId="0" borderId="0" xfId="50" applyFont="1" applyFill="1" applyBorder="1" applyAlignment="1" applyProtection="1">
      <alignment horizontal="center" vertical="center"/>
      <protection hidden="1" locked="0"/>
    </xf>
    <xf numFmtId="0" fontId="29" fillId="0" borderId="0" xfId="50" applyFont="1" applyFill="1" applyBorder="1" applyAlignment="1" applyProtection="1">
      <alignment horizontal="center" vertical="center" wrapText="1"/>
      <protection hidden="1"/>
    </xf>
    <xf numFmtId="0" fontId="18" fillId="0" borderId="0" xfId="50" applyFont="1" applyAlignment="1" applyProtection="1" quotePrefix="1">
      <alignment horizontal="left" vertical="center"/>
      <protection hidden="1"/>
    </xf>
    <xf numFmtId="0" fontId="30" fillId="0" borderId="10" xfId="50" applyFont="1" applyBorder="1" applyAlignment="1" applyProtection="1">
      <alignment horizontal="center" vertical="center" shrinkToFit="1"/>
      <protection hidden="1"/>
    </xf>
    <xf numFmtId="0" fontId="27" fillId="20" borderId="10" xfId="50" applyFont="1" applyFill="1" applyBorder="1" applyAlignment="1" applyProtection="1">
      <alignment horizontal="center" vertical="center"/>
      <protection hidden="1"/>
    </xf>
    <xf numFmtId="0" fontId="31" fillId="24" borderId="11" xfId="50" applyFont="1" applyFill="1" applyBorder="1" applyAlignment="1" applyProtection="1">
      <alignment horizontal="center" vertical="center" shrinkToFit="1"/>
      <protection hidden="1"/>
    </xf>
    <xf numFmtId="0" fontId="31" fillId="0" borderId="11" xfId="50" applyFont="1" applyBorder="1" applyAlignment="1" applyProtection="1">
      <alignment horizontal="center" vertical="center" shrinkToFit="1"/>
      <protection hidden="1"/>
    </xf>
    <xf numFmtId="49" fontId="30" fillId="0" borderId="10" xfId="52" applyNumberFormat="1" applyFont="1" applyFill="1" applyBorder="1" applyAlignment="1" applyProtection="1">
      <alignment horizontal="center" vertical="center" shrinkToFit="1"/>
      <protection locked="0"/>
    </xf>
    <xf numFmtId="49" fontId="30" fillId="20" borderId="10" xfId="52" applyNumberFormat="1" applyFont="1" applyFill="1" applyBorder="1" applyAlignment="1" applyProtection="1">
      <alignment horizontal="center" vertical="center" shrinkToFit="1"/>
      <protection hidden="1"/>
    </xf>
    <xf numFmtId="49" fontId="30" fillId="0" borderId="0" xfId="50" applyNumberFormat="1" applyFont="1" applyFill="1" applyBorder="1" applyAlignment="1" applyProtection="1">
      <alignment horizontal="center" vertical="center" shrinkToFit="1"/>
      <protection hidden="1"/>
    </xf>
    <xf numFmtId="49" fontId="30" fillId="0" borderId="0" xfId="50" applyNumberFormat="1" applyFont="1" applyFill="1" applyBorder="1" applyAlignment="1" applyProtection="1">
      <alignment horizontal="center" vertical="center"/>
      <protection hidden="1"/>
    </xf>
    <xf numFmtId="49" fontId="27" fillId="0" borderId="0" xfId="50" applyNumberFormat="1" applyFont="1" applyFill="1" applyBorder="1" applyAlignment="1" applyProtection="1">
      <alignment horizontal="center" vertical="center"/>
      <protection hidden="1"/>
    </xf>
    <xf numFmtId="0" fontId="30" fillId="0" borderId="0" xfId="50" applyFont="1" applyAlignment="1" applyProtection="1">
      <alignment vertical="center"/>
      <protection hidden="1"/>
    </xf>
    <xf numFmtId="0" fontId="30" fillId="0" borderId="0" xfId="50" applyFont="1" applyAlignment="1" applyProtection="1" quotePrefix="1">
      <alignment horizontal="left" vertical="center"/>
      <protection hidden="1"/>
    </xf>
    <xf numFmtId="0" fontId="30" fillId="0" borderId="0" xfId="50" applyFont="1" applyAlignment="1" applyProtection="1">
      <alignment horizontal="center" vertical="center"/>
      <protection hidden="1"/>
    </xf>
    <xf numFmtId="49" fontId="30" fillId="0" borderId="0" xfId="50" applyNumberFormat="1" applyFont="1" applyFill="1" applyBorder="1" applyAlignment="1" applyProtection="1">
      <alignment horizontal="center" vertical="center" shrinkToFit="1"/>
      <protection locked="0"/>
    </xf>
    <xf numFmtId="0" fontId="30" fillId="0" borderId="0" xfId="50" applyFont="1" applyFill="1" applyBorder="1" applyAlignment="1" applyProtection="1">
      <alignment horizontal="center" vertical="center" shrinkToFit="1"/>
      <protection hidden="1"/>
    </xf>
    <xf numFmtId="0" fontId="27" fillId="0" borderId="0" xfId="50" applyFont="1" applyFill="1" applyBorder="1" applyAlignment="1" applyProtection="1">
      <alignment horizontal="center" vertical="center"/>
      <protection hidden="1"/>
    </xf>
    <xf numFmtId="0" fontId="30" fillId="0" borderId="0" xfId="50" applyFont="1" applyFill="1" applyBorder="1" applyAlignment="1" applyProtection="1">
      <alignment horizontal="center" vertical="center" shrinkToFit="1"/>
      <protection locked="0"/>
    </xf>
    <xf numFmtId="0" fontId="0" fillId="0" borderId="12" xfId="50" applyFont="1" applyFill="1" applyBorder="1" applyAlignment="1" applyProtection="1">
      <alignment/>
      <protection hidden="1"/>
    </xf>
    <xf numFmtId="0" fontId="30" fillId="0" borderId="0" xfId="50" applyFont="1" applyAlignment="1" applyProtection="1">
      <alignment horizontal="left" vertical="center"/>
      <protection hidden="1"/>
    </xf>
    <xf numFmtId="0" fontId="30" fillId="0" borderId="0" xfId="50" applyFont="1" applyBorder="1" applyAlignment="1" applyProtection="1">
      <alignment vertical="center"/>
      <protection hidden="1"/>
    </xf>
    <xf numFmtId="0" fontId="0" fillId="0" borderId="0" xfId="50" applyFont="1" applyFill="1" applyBorder="1" applyAlignment="1" applyProtection="1">
      <alignment vertical="center" wrapText="1"/>
      <protection hidden="1"/>
    </xf>
    <xf numFmtId="0" fontId="30" fillId="0" borderId="0" xfId="50" applyFont="1" applyBorder="1" applyAlignment="1" applyProtection="1">
      <alignment vertical="center" wrapText="1"/>
      <protection hidden="1"/>
    </xf>
    <xf numFmtId="0" fontId="27" fillId="25" borderId="10" xfId="50" applyFont="1" applyFill="1" applyBorder="1" applyAlignment="1" applyProtection="1">
      <alignment horizontal="center" vertical="center"/>
      <protection hidden="1" locked="0"/>
    </xf>
    <xf numFmtId="0" fontId="18" fillId="0" borderId="0" xfId="50" applyFont="1" applyBorder="1" applyAlignment="1" applyProtection="1">
      <alignment wrapText="1"/>
      <protection hidden="1"/>
    </xf>
    <xf numFmtId="49" fontId="30" fillId="0" borderId="0" xfId="50" applyNumberFormat="1" applyFont="1" applyFill="1" applyBorder="1" applyAlignment="1" applyProtection="1">
      <alignment horizontal="left" vertical="center"/>
      <protection hidden="1"/>
    </xf>
    <xf numFmtId="0" fontId="29" fillId="20" borderId="13" xfId="50" applyFont="1" applyFill="1" applyBorder="1" applyAlignment="1" applyProtection="1">
      <alignment horizontal="center" vertical="center" wrapText="1"/>
      <protection hidden="1"/>
    </xf>
    <xf numFmtId="0" fontId="29" fillId="20" borderId="14" xfId="50" applyFont="1" applyFill="1" applyBorder="1" applyAlignment="1" applyProtection="1">
      <alignment horizontal="center" vertical="center" wrapText="1"/>
      <protection hidden="1"/>
    </xf>
    <xf numFmtId="0" fontId="29" fillId="20" borderId="15" xfId="50" applyFont="1" applyFill="1" applyBorder="1" applyAlignment="1" applyProtection="1">
      <alignment horizontal="center" vertical="center" wrapText="1"/>
      <protection hidden="1"/>
    </xf>
    <xf numFmtId="0" fontId="30" fillId="0" borderId="0" xfId="50" applyFont="1" applyFill="1" applyBorder="1" applyAlignment="1" applyProtection="1">
      <alignment vertical="center"/>
      <protection hidden="1"/>
    </xf>
    <xf numFmtId="0" fontId="30" fillId="0" borderId="0" xfId="50" applyFont="1" applyBorder="1" applyAlignment="1" applyProtection="1" quotePrefix="1">
      <alignment horizontal="left" vertical="center"/>
      <protection hidden="1"/>
    </xf>
    <xf numFmtId="0" fontId="27" fillId="0" borderId="0" xfId="50" applyFont="1" applyAlignment="1" applyProtection="1">
      <alignment horizontal="center" vertical="center"/>
      <protection hidden="1"/>
    </xf>
    <xf numFmtId="0" fontId="30" fillId="0" borderId="0" xfId="50" applyFont="1" applyAlignment="1" applyProtection="1">
      <alignment horizontal="center" vertical="center" shrinkToFit="1"/>
      <protection hidden="1"/>
    </xf>
    <xf numFmtId="0" fontId="30" fillId="0" borderId="0" xfId="50" applyFont="1" applyBorder="1" applyAlignment="1" applyProtection="1">
      <alignment/>
      <protection hidden="1"/>
    </xf>
    <xf numFmtId="0" fontId="30" fillId="0" borderId="0" xfId="50" applyFont="1" applyFill="1" applyBorder="1" applyAlignment="1" applyProtection="1">
      <alignment/>
      <protection hidden="1"/>
    </xf>
    <xf numFmtId="0" fontId="27" fillId="20" borderId="16" xfId="50" applyFont="1" applyFill="1" applyBorder="1" applyAlignment="1" applyProtection="1">
      <alignment horizontal="center" vertical="center" shrinkToFit="1"/>
      <protection hidden="1"/>
    </xf>
    <xf numFmtId="0" fontId="27" fillId="20" borderId="17" xfId="50" applyFont="1" applyFill="1" applyBorder="1" applyAlignment="1" applyProtection="1">
      <alignment horizontal="center" vertical="center" shrinkToFit="1"/>
      <protection hidden="1"/>
    </xf>
    <xf numFmtId="0" fontId="20" fillId="20" borderId="16" xfId="50" applyFont="1" applyFill="1" applyBorder="1" applyAlignment="1" applyProtection="1">
      <alignment horizontal="center" vertical="center"/>
      <protection hidden="1"/>
    </xf>
    <xf numFmtId="0" fontId="20" fillId="20" borderId="18" xfId="50" applyFont="1" applyFill="1" applyBorder="1" applyAlignment="1" applyProtection="1">
      <alignment horizontal="center" vertical="center" shrinkToFit="1"/>
      <protection hidden="1"/>
    </xf>
    <xf numFmtId="0" fontId="29" fillId="20" borderId="18" xfId="50" applyFont="1" applyFill="1" applyBorder="1" applyAlignment="1" applyProtection="1">
      <alignment horizontal="center" vertical="center" wrapText="1"/>
      <protection hidden="1"/>
    </xf>
    <xf numFmtId="0" fontId="27" fillId="20" borderId="18" xfId="50" applyFont="1" applyFill="1" applyBorder="1" applyAlignment="1" applyProtection="1">
      <alignment horizontal="center" vertical="center"/>
      <protection hidden="1"/>
    </xf>
    <xf numFmtId="0" fontId="27" fillId="20" borderId="19" xfId="50" applyFont="1" applyFill="1" applyBorder="1" applyAlignment="1" applyProtection="1">
      <alignment horizontal="center" vertical="center"/>
      <protection hidden="1"/>
    </xf>
    <xf numFmtId="0" fontId="29" fillId="20" borderId="20" xfId="50" applyFont="1" applyFill="1" applyBorder="1" applyAlignment="1" applyProtection="1">
      <alignment horizontal="center" vertical="center" wrapText="1"/>
      <protection hidden="1"/>
    </xf>
    <xf numFmtId="0" fontId="30" fillId="0" borderId="21" xfId="50" applyFont="1" applyBorder="1" applyAlignment="1" applyProtection="1">
      <alignment horizontal="center" vertical="center"/>
      <protection hidden="1"/>
    </xf>
    <xf numFmtId="0" fontId="29" fillId="17" borderId="16" xfId="50" applyFont="1" applyFill="1" applyBorder="1" applyAlignment="1" applyProtection="1">
      <alignment horizontal="center" vertical="center" wrapText="1"/>
      <protection hidden="1"/>
    </xf>
    <xf numFmtId="0" fontId="29" fillId="17" borderId="18" xfId="50" applyFont="1" applyFill="1" applyBorder="1" applyAlignment="1" applyProtection="1">
      <alignment horizontal="center" vertical="center" wrapText="1"/>
      <protection hidden="1"/>
    </xf>
    <xf numFmtId="0" fontId="29" fillId="20" borderId="19" xfId="50" applyFont="1" applyFill="1" applyBorder="1" applyAlignment="1" applyProtection="1">
      <alignment horizontal="center" vertical="center" wrapText="1"/>
      <protection hidden="1"/>
    </xf>
    <xf numFmtId="0" fontId="29" fillId="20" borderId="22" xfId="50" applyFont="1" applyFill="1" applyBorder="1" applyAlignment="1" applyProtection="1">
      <alignment horizontal="center" vertical="center" wrapText="1"/>
      <protection hidden="1"/>
    </xf>
    <xf numFmtId="0" fontId="29" fillId="20" borderId="10" xfId="50" applyFont="1" applyFill="1" applyBorder="1" applyAlignment="1" applyProtection="1">
      <alignment horizontal="center" vertical="center" wrapText="1"/>
      <protection hidden="1"/>
    </xf>
    <xf numFmtId="0" fontId="29" fillId="20" borderId="23" xfId="50" applyFont="1" applyFill="1" applyBorder="1" applyAlignment="1" applyProtection="1">
      <alignment horizontal="center" vertical="center" wrapText="1"/>
      <protection hidden="1"/>
    </xf>
    <xf numFmtId="0" fontId="20" fillId="0" borderId="0" xfId="50" applyFont="1" applyFill="1" applyBorder="1" applyAlignment="1" applyProtection="1">
      <alignment horizontal="center" vertical="center" shrinkToFit="1"/>
      <protection hidden="1"/>
    </xf>
    <xf numFmtId="0" fontId="30" fillId="0" borderId="22" xfId="50" applyFont="1" applyBorder="1" applyAlignment="1" applyProtection="1">
      <alignment horizontal="center" vertical="center" shrinkToFit="1"/>
      <protection hidden="1"/>
    </xf>
    <xf numFmtId="0" fontId="30" fillId="0" borderId="11" xfId="50" applyFont="1" applyBorder="1" applyAlignment="1" applyProtection="1">
      <alignment horizontal="center" vertical="center" shrinkToFit="1"/>
      <protection hidden="1"/>
    </xf>
    <xf numFmtId="0" fontId="27" fillId="20" borderId="22" xfId="50" applyFont="1" applyFill="1" applyBorder="1" applyAlignment="1" applyProtection="1">
      <alignment horizontal="center" vertical="center" shrinkToFit="1"/>
      <protection hidden="1"/>
    </xf>
    <xf numFmtId="0" fontId="31" fillId="24" borderId="10" xfId="50" applyFont="1" applyFill="1" applyBorder="1" applyAlignment="1" applyProtection="1">
      <alignment horizontal="center" vertical="center" shrinkToFit="1"/>
      <protection hidden="1"/>
    </xf>
    <xf numFmtId="0" fontId="30" fillId="0" borderId="10" xfId="50" applyFont="1" applyFill="1" applyBorder="1" applyAlignment="1" applyProtection="1">
      <alignment horizontal="center" vertical="center"/>
      <protection locked="0"/>
    </xf>
    <xf numFmtId="0" fontId="30" fillId="0" borderId="23" xfId="50" applyFont="1" applyFill="1" applyBorder="1" applyAlignment="1" applyProtection="1">
      <alignment horizontal="center" vertical="center"/>
      <protection locked="0"/>
    </xf>
    <xf numFmtId="49" fontId="30" fillId="0" borderId="24" xfId="50" applyNumberFormat="1" applyFont="1" applyBorder="1" applyAlignment="1" applyProtection="1">
      <alignment horizontal="center" vertical="center"/>
      <protection hidden="1"/>
    </xf>
    <xf numFmtId="0" fontId="30" fillId="0" borderId="21" xfId="50" applyFont="1" applyFill="1" applyBorder="1" applyAlignment="1" applyProtection="1">
      <alignment horizontal="center" vertical="center"/>
      <protection hidden="1"/>
    </xf>
    <xf numFmtId="49" fontId="30" fillId="0" borderId="22" xfId="50" applyNumberFormat="1" applyFont="1" applyFill="1" applyBorder="1" applyAlignment="1" applyProtection="1">
      <alignment horizontal="center" vertical="center"/>
      <protection hidden="1"/>
    </xf>
    <xf numFmtId="49" fontId="30" fillId="20" borderId="10" xfId="50" applyNumberFormat="1" applyFont="1" applyFill="1" applyBorder="1" applyAlignment="1" applyProtection="1">
      <alignment horizontal="center" vertical="center"/>
      <protection hidden="1"/>
    </xf>
    <xf numFmtId="49" fontId="30" fillId="0" borderId="10" xfId="50" applyNumberFormat="1" applyFont="1" applyFill="1" applyBorder="1" applyAlignment="1" applyProtection="1">
      <alignment horizontal="center" vertical="center"/>
      <protection hidden="1"/>
    </xf>
    <xf numFmtId="49" fontId="30" fillId="0" borderId="23" xfId="50" applyNumberFormat="1" applyFont="1" applyFill="1" applyBorder="1" applyAlignment="1" applyProtection="1">
      <alignment horizontal="center" vertical="center"/>
      <protection hidden="1"/>
    </xf>
    <xf numFmtId="49" fontId="30" fillId="20" borderId="22" xfId="50" applyNumberFormat="1" applyFont="1" applyFill="1" applyBorder="1" applyAlignment="1" applyProtection="1">
      <alignment horizontal="center" vertical="center"/>
      <protection hidden="1"/>
    </xf>
    <xf numFmtId="0" fontId="30" fillId="0" borderId="25" xfId="50" applyFont="1" applyBorder="1" applyAlignment="1" applyProtection="1">
      <alignment horizontal="center" vertical="center" shrinkToFit="1"/>
      <protection hidden="1"/>
    </xf>
    <xf numFmtId="0" fontId="30" fillId="0" borderId="26" xfId="50" applyFont="1" applyBorder="1" applyAlignment="1" applyProtection="1">
      <alignment horizontal="center" vertical="center" shrinkToFit="1"/>
      <protection hidden="1"/>
    </xf>
    <xf numFmtId="0" fontId="27" fillId="20" borderId="25" xfId="50" applyFont="1" applyFill="1" applyBorder="1" applyAlignment="1" applyProtection="1">
      <alignment horizontal="center" vertical="center" shrinkToFit="1"/>
      <protection hidden="1"/>
    </xf>
    <xf numFmtId="0" fontId="31" fillId="24" borderId="27" xfId="50" applyFont="1" applyFill="1" applyBorder="1" applyAlignment="1" applyProtection="1">
      <alignment horizontal="center" vertical="center" shrinkToFit="1"/>
      <protection hidden="1"/>
    </xf>
    <xf numFmtId="0" fontId="30" fillId="0" borderId="27" xfId="50" applyFont="1" applyBorder="1" applyAlignment="1" applyProtection="1">
      <alignment horizontal="center" vertical="center" shrinkToFit="1"/>
      <protection hidden="1"/>
    </xf>
    <xf numFmtId="0" fontId="30" fillId="0" borderId="27" xfId="50" applyFont="1" applyFill="1" applyBorder="1" applyAlignment="1" applyProtection="1">
      <alignment horizontal="center" vertical="center"/>
      <protection locked="0"/>
    </xf>
    <xf numFmtId="0" fontId="30" fillId="0" borderId="28" xfId="50" applyFont="1" applyFill="1" applyBorder="1" applyAlignment="1" applyProtection="1">
      <alignment horizontal="center" vertical="center"/>
      <protection locked="0"/>
    </xf>
    <xf numFmtId="49" fontId="30" fillId="0" borderId="29" xfId="50" applyNumberFormat="1" applyFont="1" applyBorder="1" applyAlignment="1" applyProtection="1">
      <alignment horizontal="center" vertical="center"/>
      <protection hidden="1"/>
    </xf>
    <xf numFmtId="49" fontId="30" fillId="20" borderId="25" xfId="50" applyNumberFormat="1" applyFont="1" applyFill="1" applyBorder="1" applyAlignment="1" applyProtection="1">
      <alignment horizontal="center" vertical="center"/>
      <protection hidden="1"/>
    </xf>
    <xf numFmtId="49" fontId="30" fillId="20" borderId="27" xfId="50" applyNumberFormat="1" applyFont="1" applyFill="1" applyBorder="1" applyAlignment="1" applyProtection="1">
      <alignment horizontal="center" vertical="center"/>
      <protection hidden="1"/>
    </xf>
    <xf numFmtId="49" fontId="30" fillId="0" borderId="27" xfId="50" applyNumberFormat="1" applyFont="1" applyFill="1" applyBorder="1" applyAlignment="1" applyProtection="1">
      <alignment horizontal="center" vertical="center"/>
      <protection hidden="1"/>
    </xf>
    <xf numFmtId="49" fontId="30" fillId="0" borderId="28" xfId="50" applyNumberFormat="1" applyFont="1" applyFill="1" applyBorder="1" applyAlignment="1" applyProtection="1">
      <alignment horizontal="center" vertical="center"/>
      <protection hidden="1"/>
    </xf>
    <xf numFmtId="49" fontId="30" fillId="0" borderId="25" xfId="50" applyNumberFormat="1" applyFont="1" applyFill="1" applyBorder="1" applyAlignment="1" applyProtection="1">
      <alignment horizontal="center" vertical="center"/>
      <protection hidden="1"/>
    </xf>
    <xf numFmtId="0" fontId="30" fillId="0" borderId="30" xfId="50" applyFont="1" applyBorder="1" applyAlignment="1" applyProtection="1">
      <alignment horizontal="center"/>
      <protection hidden="1"/>
    </xf>
    <xf numFmtId="0" fontId="30" fillId="0" borderId="0" xfId="50" applyFont="1" applyFill="1" applyBorder="1" applyAlignment="1" applyProtection="1">
      <alignment horizontal="center" vertical="center"/>
      <protection locked="0"/>
    </xf>
    <xf numFmtId="0" fontId="20" fillId="0" borderId="0" xfId="50" applyNumberFormat="1" applyFont="1" applyFill="1" applyBorder="1" applyAlignment="1" applyProtection="1">
      <alignment vertical="center" wrapText="1"/>
      <protection hidden="1"/>
    </xf>
    <xf numFmtId="0" fontId="32" fillId="0" borderId="0" xfId="50" applyFont="1" applyFill="1" applyBorder="1" applyAlignment="1" applyProtection="1">
      <alignment horizontal="center" vertical="center"/>
      <protection hidden="1"/>
    </xf>
    <xf numFmtId="0" fontId="30" fillId="0" borderId="0" xfId="50" applyFont="1" applyFill="1" applyBorder="1" applyAlignment="1" applyProtection="1">
      <alignment vertical="center" wrapText="1"/>
      <protection hidden="1"/>
    </xf>
    <xf numFmtId="49" fontId="30" fillId="0" borderId="0" xfId="50" applyNumberFormat="1" applyFont="1" applyBorder="1" applyAlignment="1" applyProtection="1">
      <alignment horizontal="center" vertical="center"/>
      <protection hidden="1"/>
    </xf>
    <xf numFmtId="0" fontId="30" fillId="0" borderId="0" xfId="50" applyFont="1" applyFill="1" applyBorder="1" applyAlignment="1" applyProtection="1">
      <alignment horizontal="left" vertical="center"/>
      <protection hidden="1"/>
    </xf>
    <xf numFmtId="0" fontId="27" fillId="0" borderId="0" xfId="50" applyFont="1" applyFill="1" applyBorder="1" applyAlignment="1" applyProtection="1">
      <alignment horizontal="center" vertical="center" shrinkToFit="1"/>
      <protection hidden="1"/>
    </xf>
    <xf numFmtId="0" fontId="27" fillId="0" borderId="0" xfId="50" applyFont="1" applyBorder="1" applyAlignment="1" applyProtection="1">
      <alignment horizontal="center" vertical="center"/>
      <protection hidden="1"/>
    </xf>
    <xf numFmtId="0" fontId="30" fillId="0" borderId="0" xfId="50" applyFont="1" applyFill="1" applyBorder="1" applyAlignment="1" applyProtection="1">
      <alignment horizontal="center" vertical="center"/>
      <protection hidden="1"/>
    </xf>
    <xf numFmtId="0" fontId="30" fillId="0" borderId="10" xfId="50" applyFont="1" applyBorder="1" applyAlignment="1" applyProtection="1">
      <alignment vertical="center"/>
      <protection hidden="1" locked="0"/>
    </xf>
    <xf numFmtId="0" fontId="30" fillId="0" borderId="10" xfId="50" applyFont="1" applyFill="1" applyBorder="1" applyAlignment="1" applyProtection="1">
      <alignment vertical="center"/>
      <protection hidden="1" locked="0"/>
    </xf>
    <xf numFmtId="0" fontId="30" fillId="0" borderId="0" xfId="50" applyFont="1" applyFill="1" applyBorder="1" applyAlignment="1" applyProtection="1">
      <alignment vertical="center"/>
      <protection hidden="1" locked="0"/>
    </xf>
    <xf numFmtId="0" fontId="30" fillId="0" borderId="0" xfId="50" applyFont="1" applyBorder="1" applyAlignment="1" applyProtection="1">
      <alignment vertical="center"/>
      <protection hidden="1" locked="0"/>
    </xf>
    <xf numFmtId="0" fontId="18" fillId="0" borderId="0" xfId="50" applyFont="1" applyBorder="1" applyAlignment="1" applyProtection="1">
      <alignment vertical="center"/>
      <protection hidden="1"/>
    </xf>
    <xf numFmtId="0" fontId="1" fillId="0" borderId="10" xfId="52" applyBorder="1">
      <alignment/>
      <protection/>
    </xf>
    <xf numFmtId="0" fontId="18" fillId="0" borderId="10" xfId="50" applyFont="1" applyBorder="1" applyAlignment="1" applyProtection="1">
      <alignment vertical="center"/>
      <protection hidden="1"/>
    </xf>
    <xf numFmtId="0" fontId="18" fillId="0" borderId="0" xfId="50" applyFont="1" applyFill="1" applyAlignment="1" applyProtection="1" quotePrefix="1">
      <alignment horizontal="left" vertical="center"/>
      <protection hidden="1"/>
    </xf>
    <xf numFmtId="0" fontId="1" fillId="0" borderId="0" xfId="52" applyFill="1">
      <alignment/>
      <protection/>
    </xf>
    <xf numFmtId="0" fontId="30" fillId="24" borderId="10" xfId="50" applyFont="1" applyFill="1" applyBorder="1" applyAlignment="1" applyProtection="1">
      <alignment vertical="center"/>
      <protection hidden="1"/>
    </xf>
    <xf numFmtId="49" fontId="30" fillId="0" borderId="10" xfId="50" applyNumberFormat="1" applyFont="1" applyFill="1" applyBorder="1" applyAlignment="1" applyProtection="1">
      <alignment horizontal="center" vertical="center" shrinkToFit="1"/>
      <protection locked="0"/>
    </xf>
    <xf numFmtId="49" fontId="30" fillId="20" borderId="10" xfId="50" applyNumberFormat="1" applyFont="1" applyFill="1" applyBorder="1" applyAlignment="1" applyProtection="1">
      <alignment horizontal="center" vertical="center" shrinkToFit="1"/>
      <protection hidden="1"/>
    </xf>
    <xf numFmtId="0" fontId="30" fillId="0" borderId="0" xfId="50" applyFont="1" applyFill="1" applyAlignment="1" applyProtection="1" quotePrefix="1">
      <alignment horizontal="left" vertical="center"/>
      <protection hidden="1"/>
    </xf>
    <xf numFmtId="0" fontId="30" fillId="0" borderId="0" xfId="50" applyFont="1" applyFill="1" applyAlignment="1" applyProtection="1">
      <alignment horizontal="center" vertical="center"/>
      <protection hidden="1"/>
    </xf>
    <xf numFmtId="0" fontId="30" fillId="0" borderId="0" xfId="50" applyFont="1" applyFill="1" applyAlignment="1" applyProtection="1">
      <alignment vertical="center"/>
      <protection hidden="1"/>
    </xf>
    <xf numFmtId="0" fontId="30" fillId="0" borderId="10" xfId="50" applyFont="1" applyFill="1" applyBorder="1" applyAlignment="1" applyProtection="1">
      <alignment horizontal="center" vertical="center" shrinkToFit="1"/>
      <protection locked="0"/>
    </xf>
    <xf numFmtId="49" fontId="30" fillId="0" borderId="0" xfId="50" applyNumberFormat="1" applyFont="1" applyFill="1" applyBorder="1" applyAlignment="1" applyProtection="1" quotePrefix="1">
      <alignment horizontal="left" vertical="center"/>
      <protection hidden="1"/>
    </xf>
    <xf numFmtId="0" fontId="30" fillId="0" borderId="0" xfId="50" applyFont="1" applyBorder="1" applyAlignment="1" applyProtection="1">
      <alignment horizontal="center" vertical="center" shrinkToFit="1"/>
      <protection hidden="1"/>
    </xf>
    <xf numFmtId="0" fontId="31" fillId="0" borderId="0" xfId="50" applyFont="1" applyFill="1" applyBorder="1" applyAlignment="1" applyProtection="1">
      <alignment horizontal="center" vertical="center" shrinkToFit="1"/>
      <protection hidden="1"/>
    </xf>
    <xf numFmtId="49" fontId="30" fillId="0" borderId="0" xfId="50" applyNumberFormat="1" applyFont="1" applyFill="1" applyBorder="1" applyAlignment="1" applyProtection="1" quotePrefix="1">
      <alignment horizontal="center" vertical="center"/>
      <protection hidden="1"/>
    </xf>
    <xf numFmtId="0" fontId="30" fillId="0" borderId="0" xfId="50" applyFont="1" applyFill="1" applyBorder="1" applyAlignment="1" applyProtection="1" quotePrefix="1">
      <alignment horizontal="left" vertical="center"/>
      <protection hidden="1"/>
    </xf>
    <xf numFmtId="0" fontId="27" fillId="20" borderId="17" xfId="50" applyFont="1" applyFill="1" applyBorder="1" applyAlignment="1" applyProtection="1">
      <alignment horizontal="center" vertical="center"/>
      <protection hidden="1"/>
    </xf>
    <xf numFmtId="49" fontId="29" fillId="17" borderId="16" xfId="50" applyNumberFormat="1" applyFont="1" applyFill="1" applyBorder="1" applyAlignment="1" applyProtection="1">
      <alignment horizontal="center" vertical="center" wrapText="1"/>
      <protection hidden="1"/>
    </xf>
    <xf numFmtId="49" fontId="29" fillId="17" borderId="18" xfId="50" applyNumberFormat="1" applyFont="1" applyFill="1" applyBorder="1" applyAlignment="1" applyProtection="1">
      <alignment horizontal="center" vertical="center" wrapText="1"/>
      <protection hidden="1"/>
    </xf>
    <xf numFmtId="49" fontId="29" fillId="20" borderId="18" xfId="50" applyNumberFormat="1" applyFont="1" applyFill="1" applyBorder="1" applyAlignment="1" applyProtection="1">
      <alignment horizontal="center" vertical="center" wrapText="1"/>
      <protection hidden="1"/>
    </xf>
    <xf numFmtId="49" fontId="29" fillId="20" borderId="19" xfId="50" applyNumberFormat="1" applyFont="1" applyFill="1" applyBorder="1" applyAlignment="1" applyProtection="1">
      <alignment horizontal="center" vertical="center" wrapText="1"/>
      <protection hidden="1"/>
    </xf>
    <xf numFmtId="49" fontId="29" fillId="20" borderId="22" xfId="50" applyNumberFormat="1" applyFont="1" applyFill="1" applyBorder="1" applyAlignment="1" applyProtection="1">
      <alignment horizontal="center" vertical="center" wrapText="1"/>
      <protection hidden="1"/>
    </xf>
    <xf numFmtId="49" fontId="29" fillId="20" borderId="10" xfId="50" applyNumberFormat="1" applyFont="1" applyFill="1" applyBorder="1" applyAlignment="1" applyProtection="1">
      <alignment horizontal="center" vertical="center" wrapText="1"/>
      <protection hidden="1"/>
    </xf>
    <xf numFmtId="49" fontId="29" fillId="20" borderId="23" xfId="50" applyNumberFormat="1" applyFont="1" applyFill="1" applyBorder="1" applyAlignment="1" applyProtection="1">
      <alignment horizontal="center" vertical="center" wrapText="1"/>
      <protection hidden="1"/>
    </xf>
    <xf numFmtId="0" fontId="30" fillId="0" borderId="10" xfId="50" applyFont="1" applyBorder="1" applyAlignment="1" applyProtection="1">
      <alignment horizontal="center" vertical="center"/>
      <protection hidden="1"/>
    </xf>
    <xf numFmtId="0" fontId="30" fillId="0" borderId="11" xfId="50" applyFont="1" applyFill="1" applyBorder="1" applyAlignment="1" applyProtection="1">
      <alignment horizontal="center" vertical="center"/>
      <protection locked="0"/>
    </xf>
    <xf numFmtId="0" fontId="30" fillId="24" borderId="27" xfId="50" applyFont="1" applyFill="1" applyBorder="1" applyAlignment="1" applyProtection="1">
      <alignment vertical="center"/>
      <protection hidden="1"/>
    </xf>
    <xf numFmtId="0" fontId="30" fillId="0" borderId="27" xfId="50" applyFont="1" applyBorder="1" applyAlignment="1" applyProtection="1">
      <alignment horizontal="center" vertical="center"/>
      <protection hidden="1"/>
    </xf>
    <xf numFmtId="0" fontId="30" fillId="0" borderId="26" xfId="50" applyFont="1" applyFill="1" applyBorder="1" applyAlignment="1" applyProtection="1">
      <alignment horizontal="center" vertical="center"/>
      <protection locked="0"/>
    </xf>
    <xf numFmtId="0" fontId="27" fillId="0" borderId="0" xfId="50" applyFont="1" applyFill="1" applyAlignment="1" applyProtection="1">
      <alignment horizontal="center" vertical="center"/>
      <protection hidden="1"/>
    </xf>
    <xf numFmtId="0" fontId="21" fillId="0" borderId="0" xfId="50" applyFont="1" applyFill="1" applyAlignment="1" applyProtection="1">
      <alignment horizontal="center" vertical="center"/>
      <protection hidden="1"/>
    </xf>
    <xf numFmtId="0" fontId="18" fillId="0" borderId="0" xfId="50" applyFont="1" applyFill="1" applyAlignment="1" applyProtection="1">
      <alignment vertical="center"/>
      <protection hidden="1"/>
    </xf>
    <xf numFmtId="0" fontId="18" fillId="0" borderId="0" xfId="50" applyFont="1" applyFill="1" applyAlignment="1" applyProtection="1">
      <alignment horizontal="center" vertical="center"/>
      <protection hidden="1"/>
    </xf>
    <xf numFmtId="0" fontId="18" fillId="0" borderId="21" xfId="50" applyFont="1" applyFill="1" applyBorder="1" applyAlignment="1" applyProtection="1">
      <alignment vertical="center"/>
      <protection hidden="1"/>
    </xf>
    <xf numFmtId="0" fontId="1" fillId="0" borderId="10" xfId="52" applyFill="1" applyBorder="1">
      <alignment/>
      <protection/>
    </xf>
    <xf numFmtId="0" fontId="18" fillId="0" borderId="10" xfId="50" applyFont="1" applyFill="1" applyBorder="1" applyAlignment="1" applyProtection="1">
      <alignment vertical="center"/>
      <protection hidden="1"/>
    </xf>
    <xf numFmtId="0" fontId="27" fillId="24" borderId="10" xfId="50" applyFont="1" applyFill="1" applyBorder="1" applyAlignment="1" applyProtection="1">
      <alignment horizontal="center" vertical="center"/>
      <protection hidden="1" locked="0"/>
    </xf>
    <xf numFmtId="0" fontId="30" fillId="0" borderId="10" xfId="50" applyFont="1" applyBorder="1" applyAlignment="1" applyProtection="1">
      <alignment vertical="center"/>
      <protection hidden="1"/>
    </xf>
    <xf numFmtId="0" fontId="27" fillId="23" borderId="10" xfId="50" applyFont="1" applyFill="1" applyBorder="1" applyAlignment="1" applyProtection="1">
      <alignment horizontal="center" vertical="center"/>
      <protection hidden="1" locked="0"/>
    </xf>
    <xf numFmtId="0" fontId="27" fillId="10" borderId="10" xfId="50" applyFont="1" applyFill="1" applyBorder="1" applyAlignment="1" applyProtection="1">
      <alignment horizontal="center" vertical="center"/>
      <protection hidden="1" locked="0"/>
    </xf>
    <xf numFmtId="49" fontId="29" fillId="10" borderId="16" xfId="50" applyNumberFormat="1" applyFont="1" applyFill="1" applyBorder="1" applyAlignment="1" applyProtection="1">
      <alignment horizontal="center" vertical="center" wrapText="1"/>
      <protection hidden="1"/>
    </xf>
    <xf numFmtId="0" fontId="27" fillId="17" borderId="10" xfId="52" applyFont="1" applyFill="1" applyBorder="1" applyAlignment="1" applyProtection="1">
      <alignment horizontal="center" vertical="center"/>
      <protection hidden="1" locked="0"/>
    </xf>
    <xf numFmtId="0" fontId="27" fillId="24" borderId="10" xfId="52" applyFont="1" applyFill="1" applyBorder="1" applyAlignment="1" applyProtection="1">
      <alignment horizontal="center" vertical="center"/>
      <protection hidden="1" locked="0"/>
    </xf>
    <xf numFmtId="0" fontId="31" fillId="0" borderId="10" xfId="50" applyFont="1" applyBorder="1" applyAlignment="1" applyProtection="1">
      <alignment horizontal="center" vertical="center" shrinkToFit="1"/>
      <protection hidden="1"/>
    </xf>
    <xf numFmtId="0" fontId="31" fillId="0" borderId="12" xfId="50" applyFont="1" applyFill="1" applyBorder="1" applyAlignment="1" applyProtection="1">
      <alignment vertical="center" shrinkToFit="1"/>
      <protection hidden="1"/>
    </xf>
    <xf numFmtId="49" fontId="30" fillId="0" borderId="0" xfId="52" applyNumberFormat="1" applyFont="1" applyFill="1" applyBorder="1" applyAlignment="1" applyProtection="1">
      <alignment horizontal="center" vertical="center" shrinkToFit="1"/>
      <protection hidden="1"/>
    </xf>
    <xf numFmtId="0" fontId="0" fillId="0" borderId="31" xfId="50" applyFont="1" applyBorder="1" applyAlignment="1" applyProtection="1">
      <alignment horizontal="center"/>
      <protection hidden="1"/>
    </xf>
    <xf numFmtId="49" fontId="30" fillId="0" borderId="0" xfId="52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50" applyFont="1" applyFill="1" applyBorder="1" applyAlignment="1" applyProtection="1">
      <alignment vertical="center" shrinkToFit="1"/>
      <protection hidden="1"/>
    </xf>
    <xf numFmtId="0" fontId="0" fillId="0" borderId="0" xfId="50" applyFont="1" applyFill="1" applyBorder="1" applyAlignment="1" applyProtection="1">
      <alignment/>
      <protection hidden="1"/>
    </xf>
    <xf numFmtId="0" fontId="33" fillId="0" borderId="0" xfId="50" applyFont="1" applyFill="1" applyBorder="1" applyAlignment="1" applyProtection="1">
      <alignment wrapText="1"/>
      <protection hidden="1"/>
    </xf>
    <xf numFmtId="0" fontId="33" fillId="0" borderId="0" xfId="50" applyFont="1" applyFill="1" applyBorder="1" applyAlignment="1" applyProtection="1">
      <alignment/>
      <protection hidden="1"/>
    </xf>
    <xf numFmtId="0" fontId="27" fillId="0" borderId="0" xfId="50" applyFont="1" applyFill="1" applyBorder="1" applyAlignment="1" applyProtection="1">
      <alignment vertical="center" wrapText="1"/>
      <protection hidden="1"/>
    </xf>
    <xf numFmtId="0" fontId="27" fillId="0" borderId="0" xfId="52" applyFont="1" applyFill="1" applyBorder="1" applyAlignment="1" applyProtection="1">
      <alignment horizontal="center" vertical="center"/>
      <protection hidden="1" locked="0"/>
    </xf>
    <xf numFmtId="0" fontId="29" fillId="20" borderId="32" xfId="50" applyFont="1" applyFill="1" applyBorder="1" applyAlignment="1" applyProtection="1">
      <alignment horizontal="center" vertical="center" wrapText="1"/>
      <protection hidden="1"/>
    </xf>
    <xf numFmtId="0" fontId="29" fillId="20" borderId="33" xfId="50" applyFont="1" applyFill="1" applyBorder="1" applyAlignment="1" applyProtection="1">
      <alignment horizontal="center" vertical="center" wrapText="1"/>
      <protection hidden="1"/>
    </xf>
    <xf numFmtId="0" fontId="29" fillId="20" borderId="34" xfId="50" applyFont="1" applyFill="1" applyBorder="1" applyAlignment="1" applyProtection="1">
      <alignment horizontal="center" vertical="center" wrapText="1"/>
      <protection hidden="1"/>
    </xf>
    <xf numFmtId="49" fontId="34" fillId="0" borderId="0" xfId="50" applyNumberFormat="1" applyFont="1" applyFill="1" applyBorder="1" applyAlignment="1" applyProtection="1">
      <alignment horizontal="center" vertical="center" wrapText="1"/>
      <protection hidden="1"/>
    </xf>
    <xf numFmtId="0" fontId="29" fillId="20" borderId="35" xfId="50" applyFont="1" applyFill="1" applyBorder="1" applyAlignment="1" applyProtection="1">
      <alignment horizontal="center" vertical="center" wrapText="1"/>
      <protection hidden="1"/>
    </xf>
    <xf numFmtId="0" fontId="29" fillId="20" borderId="36" xfId="50" applyFont="1" applyFill="1" applyBorder="1" applyAlignment="1" applyProtection="1">
      <alignment horizontal="center" vertical="center" wrapText="1"/>
      <protection hidden="1"/>
    </xf>
    <xf numFmtId="0" fontId="29" fillId="20" borderId="37" xfId="50" applyFont="1" applyFill="1" applyBorder="1" applyAlignment="1" applyProtection="1">
      <alignment horizontal="center" vertical="center" wrapText="1"/>
      <protection hidden="1"/>
    </xf>
    <xf numFmtId="49" fontId="35" fillId="0" borderId="0" xfId="50" applyNumberFormat="1" applyFont="1" applyFill="1" applyBorder="1" applyAlignment="1" applyProtection="1">
      <alignment horizontal="center" vertical="center" wrapText="1"/>
      <protection hidden="1"/>
    </xf>
    <xf numFmtId="0" fontId="29" fillId="0" borderId="22" xfId="50" applyFont="1" applyFill="1" applyBorder="1" applyAlignment="1" applyProtection="1">
      <alignment horizontal="center" vertical="center" wrapText="1"/>
      <protection hidden="1"/>
    </xf>
    <xf numFmtId="0" fontId="29" fillId="0" borderId="10" xfId="50" applyFont="1" applyFill="1" applyBorder="1" applyAlignment="1" applyProtection="1">
      <alignment horizontal="center" vertical="center" wrapText="1"/>
      <protection hidden="1"/>
    </xf>
    <xf numFmtId="0" fontId="29" fillId="0" borderId="23" xfId="50" applyFont="1" applyFill="1" applyBorder="1" applyAlignment="1" applyProtection="1">
      <alignment horizontal="center" vertical="center" wrapText="1"/>
      <protection hidden="1"/>
    </xf>
    <xf numFmtId="49" fontId="32" fillId="0" borderId="0" xfId="50" applyNumberFormat="1" applyFont="1" applyFill="1" applyBorder="1" applyAlignment="1" applyProtection="1">
      <alignment horizontal="center" vertical="center"/>
      <protection hidden="1"/>
    </xf>
    <xf numFmtId="0" fontId="31" fillId="0" borderId="27" xfId="50" applyFont="1" applyBorder="1" applyAlignment="1" applyProtection="1">
      <alignment horizontal="center" vertical="center" shrinkToFit="1"/>
      <protection hidden="1"/>
    </xf>
    <xf numFmtId="0" fontId="29" fillId="0" borderId="25" xfId="50" applyFont="1" applyFill="1" applyBorder="1" applyAlignment="1" applyProtection="1">
      <alignment horizontal="center" vertical="center" wrapText="1"/>
      <protection hidden="1"/>
    </xf>
    <xf numFmtId="0" fontId="29" fillId="0" borderId="27" xfId="50" applyFont="1" applyFill="1" applyBorder="1" applyAlignment="1" applyProtection="1">
      <alignment horizontal="center" vertical="center" wrapText="1"/>
      <protection hidden="1"/>
    </xf>
    <xf numFmtId="0" fontId="29" fillId="0" borderId="28" xfId="50" applyFont="1" applyFill="1" applyBorder="1" applyAlignment="1" applyProtection="1">
      <alignment horizontal="center" vertical="center" wrapText="1"/>
      <protection hidden="1"/>
    </xf>
    <xf numFmtId="0" fontId="30" fillId="0" borderId="38" xfId="50" applyFont="1" applyBorder="1" applyAlignment="1" applyProtection="1">
      <alignment vertical="center"/>
      <protection hidden="1"/>
    </xf>
    <xf numFmtId="0" fontId="28" fillId="24" borderId="10" xfId="52" applyFont="1" applyFill="1" applyBorder="1" applyAlignment="1" applyProtection="1">
      <alignment horizontal="center" vertical="center"/>
      <protection hidden="1" locked="0"/>
    </xf>
    <xf numFmtId="0" fontId="30" fillId="0" borderId="39" xfId="50" applyFont="1" applyBorder="1" applyAlignment="1" applyProtection="1">
      <alignment horizontal="center" vertical="center" shrinkToFit="1"/>
      <protection hidden="1"/>
    </xf>
    <xf numFmtId="0" fontId="30" fillId="0" borderId="12" xfId="50" applyFont="1" applyFill="1" applyBorder="1" applyAlignment="1" applyProtection="1">
      <alignment horizontal="center" shrinkToFit="1"/>
      <protection hidden="1"/>
    </xf>
    <xf numFmtId="0" fontId="27" fillId="0" borderId="12" xfId="50" applyFont="1" applyFill="1" applyBorder="1" applyAlignment="1" applyProtection="1">
      <alignment horizontal="center"/>
      <protection hidden="1"/>
    </xf>
    <xf numFmtId="0" fontId="31" fillId="0" borderId="12" xfId="50" applyFont="1" applyFill="1" applyBorder="1" applyAlignment="1" applyProtection="1">
      <alignment horizontal="center" shrinkToFit="1"/>
      <protection hidden="1"/>
    </xf>
    <xf numFmtId="49" fontId="30" fillId="0" borderId="12" xfId="52" applyNumberFormat="1" applyFont="1" applyFill="1" applyBorder="1" applyAlignment="1" applyProtection="1">
      <alignment horizontal="center" shrinkToFit="1"/>
      <protection hidden="1"/>
    </xf>
    <xf numFmtId="49" fontId="30" fillId="0" borderId="12" xfId="52" applyNumberFormat="1" applyFont="1" applyFill="1" applyBorder="1" applyAlignment="1" applyProtection="1">
      <alignment horizontal="center" shrinkToFit="1"/>
      <protection locked="0"/>
    </xf>
    <xf numFmtId="0" fontId="30" fillId="0" borderId="0" xfId="50" applyFont="1" applyAlignment="1" applyProtection="1">
      <alignment/>
      <protection hidden="1"/>
    </xf>
    <xf numFmtId="0" fontId="30" fillId="0" borderId="0" xfId="50" applyFont="1" applyAlignment="1" applyProtection="1" quotePrefix="1">
      <alignment horizontal="left"/>
      <protection hidden="1"/>
    </xf>
    <xf numFmtId="0" fontId="30" fillId="0" borderId="0" xfId="50" applyFont="1" applyFill="1" applyBorder="1" applyAlignment="1" applyProtection="1">
      <alignment horizontal="center" shrinkToFit="1"/>
      <protection hidden="1"/>
    </xf>
    <xf numFmtId="0" fontId="27" fillId="0" borderId="0" xfId="50" applyFont="1" applyFill="1" applyBorder="1" applyAlignment="1" applyProtection="1">
      <alignment horizontal="center"/>
      <protection hidden="1"/>
    </xf>
    <xf numFmtId="0" fontId="30" fillId="0" borderId="0" xfId="50" applyFont="1" applyFill="1" applyBorder="1" applyAlignment="1" applyProtection="1">
      <alignment horizontal="center" shrinkToFit="1"/>
      <protection locked="0"/>
    </xf>
    <xf numFmtId="49" fontId="30" fillId="0" borderId="0" xfId="50" applyNumberFormat="1" applyFont="1" applyFill="1" applyBorder="1" applyAlignment="1" applyProtection="1">
      <alignment horizontal="center" shrinkToFit="1"/>
      <protection hidden="1"/>
    </xf>
    <xf numFmtId="49" fontId="30" fillId="0" borderId="0" xfId="50" applyNumberFormat="1" applyFont="1" applyFill="1" applyBorder="1" applyAlignment="1" applyProtection="1">
      <alignment horizontal="center" shrinkToFit="1"/>
      <protection locked="0"/>
    </xf>
    <xf numFmtId="49" fontId="30" fillId="0" borderId="0" xfId="50" applyNumberFormat="1" applyFont="1" applyFill="1" applyBorder="1" applyAlignment="1" applyProtection="1">
      <alignment horizontal="center"/>
      <protection hidden="1"/>
    </xf>
    <xf numFmtId="0" fontId="30" fillId="0" borderId="0" xfId="50" applyFont="1" applyAlignment="1" applyProtection="1">
      <alignment horizontal="left"/>
      <protection hidden="1"/>
    </xf>
    <xf numFmtId="0" fontId="0" fillId="0" borderId="0" xfId="50" applyFont="1" applyFill="1" applyBorder="1" applyAlignment="1" applyProtection="1">
      <alignment wrapText="1"/>
      <protection hidden="1"/>
    </xf>
    <xf numFmtId="0" fontId="27" fillId="25" borderId="10" xfId="52" applyFont="1" applyFill="1" applyBorder="1" applyAlignment="1" applyProtection="1">
      <alignment horizontal="center" vertical="center"/>
      <protection hidden="1" locked="0"/>
    </xf>
    <xf numFmtId="0" fontId="29" fillId="20" borderId="25" xfId="50" applyFont="1" applyFill="1" applyBorder="1" applyAlignment="1" applyProtection="1">
      <alignment horizontal="center" vertical="center" wrapText="1"/>
      <protection hidden="1"/>
    </xf>
    <xf numFmtId="0" fontId="29" fillId="20" borderId="16" xfId="50" applyFont="1" applyFill="1" applyBorder="1" applyAlignment="1" applyProtection="1">
      <alignment horizontal="center" vertical="center" wrapText="1"/>
      <protection hidden="1"/>
    </xf>
    <xf numFmtId="0" fontId="1" fillId="0" borderId="0" xfId="52">
      <alignment/>
      <protection/>
    </xf>
    <xf numFmtId="0" fontId="23" fillId="0" borderId="0" xfId="50" applyFont="1" applyAlignment="1" applyProtection="1">
      <alignment vertical="center"/>
      <protection hidden="1"/>
    </xf>
    <xf numFmtId="0" fontId="1" fillId="0" borderId="0" xfId="52" applyAlignment="1">
      <alignment horizontal="left"/>
      <protection/>
    </xf>
    <xf numFmtId="0" fontId="33" fillId="0" borderId="0" xfId="50" applyFont="1" applyFill="1" applyBorder="1" applyAlignment="1" applyProtection="1">
      <alignment wrapText="1"/>
      <protection hidden="1"/>
    </xf>
    <xf numFmtId="0" fontId="33" fillId="0" borderId="0" xfId="50" applyFont="1" applyFill="1" applyBorder="1" applyAlignment="1" applyProtection="1">
      <alignment/>
      <protection hidden="1"/>
    </xf>
    <xf numFmtId="0" fontId="0" fillId="0" borderId="40" xfId="50" applyFont="1" applyBorder="1" applyAlignment="1" applyProtection="1">
      <alignment horizontal="center" vertical="center" wrapText="1"/>
      <protection hidden="1"/>
    </xf>
    <xf numFmtId="0" fontId="0" fillId="0" borderId="41" xfId="50" applyFont="1" applyBorder="1" applyAlignment="1" applyProtection="1">
      <alignment horizontal="center"/>
      <protection hidden="1"/>
    </xf>
    <xf numFmtId="0" fontId="0" fillId="0" borderId="42" xfId="50" applyFont="1" applyBorder="1" applyAlignment="1" applyProtection="1">
      <alignment horizontal="center"/>
      <protection hidden="1"/>
    </xf>
    <xf numFmtId="49" fontId="34" fillId="0" borderId="0" xfId="50" applyNumberFormat="1" applyFont="1" applyFill="1" applyBorder="1" applyAlignment="1" applyProtection="1">
      <alignment horizontal="center" vertical="center" wrapText="1"/>
      <protection hidden="1"/>
    </xf>
    <xf numFmtId="49" fontId="35" fillId="0" borderId="0" xfId="50" applyNumberFormat="1" applyFont="1" applyFill="1" applyBorder="1" applyAlignment="1" applyProtection="1">
      <alignment horizontal="center" vertical="center" wrapText="1"/>
      <protection hidden="1"/>
    </xf>
    <xf numFmtId="49" fontId="32" fillId="0" borderId="0" xfId="50" applyNumberFormat="1" applyFont="1" applyFill="1" applyBorder="1" applyAlignment="1" applyProtection="1">
      <alignment horizontal="center" vertical="center"/>
      <protection hidden="1"/>
    </xf>
    <xf numFmtId="0" fontId="1" fillId="0" borderId="10" xfId="52" applyBorder="1">
      <alignment/>
      <protection/>
    </xf>
    <xf numFmtId="0" fontId="27" fillId="23" borderId="10" xfId="52" applyFont="1" applyFill="1" applyBorder="1" applyAlignment="1" applyProtection="1">
      <alignment horizontal="center" vertical="center"/>
      <protection hidden="1" locked="0"/>
    </xf>
    <xf numFmtId="0" fontId="29" fillId="10" borderId="16" xfId="50" applyFont="1" applyFill="1" applyBorder="1" applyAlignment="1" applyProtection="1">
      <alignment horizontal="center" vertical="center" wrapText="1"/>
      <protection hidden="1"/>
    </xf>
    <xf numFmtId="49" fontId="29" fillId="20" borderId="16" xfId="50" applyNumberFormat="1" applyFont="1" applyFill="1" applyBorder="1" applyAlignment="1" applyProtection="1">
      <alignment horizontal="center" vertical="center" wrapText="1"/>
      <protection hidden="1"/>
    </xf>
    <xf numFmtId="0" fontId="30" fillId="0" borderId="27" xfId="50" applyFont="1" applyBorder="1" applyAlignment="1" applyProtection="1">
      <alignment vertical="center"/>
      <protection hidden="1"/>
    </xf>
    <xf numFmtId="0" fontId="27" fillId="20" borderId="43" xfId="50" applyFont="1" applyFill="1" applyBorder="1" applyAlignment="1" applyProtection="1">
      <alignment horizontal="center" vertical="center" wrapText="1"/>
      <protection hidden="1"/>
    </xf>
    <xf numFmtId="0" fontId="27" fillId="20" borderId="23" xfId="50" applyFont="1" applyFill="1" applyBorder="1" applyAlignment="1" applyProtection="1">
      <alignment horizontal="center" vertical="center" wrapText="1"/>
      <protection hidden="1"/>
    </xf>
    <xf numFmtId="0" fontId="30" fillId="0" borderId="44" xfId="50" applyFont="1" applyFill="1" applyBorder="1" applyAlignment="1" applyProtection="1">
      <alignment horizontal="center" vertical="center" wrapText="1"/>
      <protection hidden="1"/>
    </xf>
    <xf numFmtId="0" fontId="30" fillId="0" borderId="45" xfId="50" applyFont="1" applyBorder="1" applyAlignment="1" applyProtection="1">
      <alignment horizontal="center" vertical="center" wrapText="1"/>
      <protection hidden="1"/>
    </xf>
    <xf numFmtId="0" fontId="30" fillId="0" borderId="11" xfId="50" applyFont="1" applyBorder="1" applyAlignment="1" applyProtection="1">
      <alignment horizontal="right" vertical="center" shrinkToFit="1"/>
      <protection hidden="1"/>
    </xf>
    <xf numFmtId="0" fontId="30" fillId="0" borderId="21" xfId="50" applyFont="1" applyBorder="1" applyAlignment="1" applyProtection="1">
      <alignment horizontal="right" vertical="center" shrinkToFit="1"/>
      <protection hidden="1"/>
    </xf>
    <xf numFmtId="0" fontId="30" fillId="0" borderId="43" xfId="50" applyFont="1" applyBorder="1" applyAlignment="1" applyProtection="1">
      <alignment horizontal="right" vertical="center" shrinkToFit="1"/>
      <protection hidden="1"/>
    </xf>
    <xf numFmtId="0" fontId="30" fillId="0" borderId="11" xfId="50" applyFont="1" applyBorder="1" applyAlignment="1" applyProtection="1">
      <alignment horizontal="right" vertical="center"/>
      <protection hidden="1"/>
    </xf>
    <xf numFmtId="0" fontId="30" fillId="0" borderId="21" xfId="50" applyFont="1" applyBorder="1" applyAlignment="1" applyProtection="1">
      <alignment horizontal="right" vertical="center"/>
      <protection hidden="1"/>
    </xf>
    <xf numFmtId="0" fontId="30" fillId="0" borderId="43" xfId="50" applyFont="1" applyBorder="1" applyAlignment="1" applyProtection="1">
      <alignment horizontal="right" vertical="center"/>
      <protection hidden="1"/>
    </xf>
    <xf numFmtId="0" fontId="30" fillId="0" borderId="0" xfId="50" applyFont="1" applyBorder="1" applyAlignment="1" applyProtection="1">
      <alignment horizontal="center"/>
      <protection hidden="1"/>
    </xf>
    <xf numFmtId="0" fontId="30" fillId="0" borderId="44" xfId="50" applyFont="1" applyBorder="1" applyAlignment="1" applyProtection="1">
      <alignment horizontal="center" vertical="center" wrapText="1"/>
      <protection hidden="1"/>
    </xf>
    <xf numFmtId="0" fontId="27" fillId="20" borderId="46" xfId="50" applyFont="1" applyFill="1" applyBorder="1" applyAlignment="1" applyProtection="1">
      <alignment horizontal="center" vertical="center" wrapText="1"/>
      <protection hidden="1"/>
    </xf>
    <xf numFmtId="0" fontId="27" fillId="20" borderId="28" xfId="50" applyFont="1" applyFill="1" applyBorder="1" applyAlignment="1" applyProtection="1">
      <alignment horizontal="center" vertical="center" wrapText="1"/>
      <protection hidden="1"/>
    </xf>
    <xf numFmtId="0" fontId="30" fillId="0" borderId="30" xfId="50" applyFont="1" applyBorder="1" applyAlignment="1" applyProtection="1">
      <alignment horizontal="center"/>
      <protection hidden="1"/>
    </xf>
    <xf numFmtId="0" fontId="30" fillId="24" borderId="44" xfId="50" applyFont="1" applyFill="1" applyBorder="1" applyAlignment="1" applyProtection="1">
      <alignment horizontal="center" vertical="center" wrapText="1"/>
      <protection hidden="1"/>
    </xf>
    <xf numFmtId="0" fontId="31" fillId="0" borderId="11" xfId="50" applyFont="1" applyBorder="1" applyAlignment="1" applyProtection="1">
      <alignment horizontal="center" vertical="center" shrinkToFit="1"/>
      <protection hidden="1"/>
    </xf>
    <xf numFmtId="0" fontId="31" fillId="0" borderId="21" xfId="50" applyFont="1" applyBorder="1" applyAlignment="1" applyProtection="1">
      <alignment horizontal="center" vertical="center" shrinkToFit="1"/>
      <protection hidden="1"/>
    </xf>
    <xf numFmtId="0" fontId="31" fillId="0" borderId="43" xfId="50" applyFont="1" applyBorder="1" applyAlignment="1" applyProtection="1">
      <alignment horizontal="center" vertical="center" shrinkToFit="1"/>
      <protection hidden="1"/>
    </xf>
    <xf numFmtId="0" fontId="0" fillId="0" borderId="47" xfId="50" applyFont="1" applyBorder="1" applyAlignment="1" applyProtection="1">
      <alignment horizontal="center" wrapText="1"/>
      <protection hidden="1"/>
    </xf>
    <xf numFmtId="0" fontId="0" fillId="0" borderId="48" xfId="50" applyFont="1" applyBorder="1" applyAlignment="1" applyProtection="1">
      <alignment horizontal="center" wrapText="1"/>
      <protection hidden="1"/>
    </xf>
    <xf numFmtId="0" fontId="0" fillId="0" borderId="40" xfId="50" applyFont="1" applyBorder="1" applyAlignment="1" applyProtection="1">
      <alignment horizontal="center" wrapText="1"/>
      <protection hidden="1"/>
    </xf>
    <xf numFmtId="0" fontId="0" fillId="0" borderId="47" xfId="50" applyFont="1" applyBorder="1" applyAlignment="1" applyProtection="1">
      <alignment horizontal="center" vertical="center" wrapText="1"/>
      <protection hidden="1"/>
    </xf>
    <xf numFmtId="0" fontId="0" fillId="0" borderId="48" xfId="50" applyFont="1" applyBorder="1" applyAlignment="1" applyProtection="1">
      <alignment horizontal="center" vertical="center" wrapText="1"/>
      <protection hidden="1"/>
    </xf>
    <xf numFmtId="0" fontId="0" fillId="0" borderId="0" xfId="50" applyFont="1" applyAlignment="1" applyProtection="1">
      <alignment horizontal="center"/>
      <protection hidden="1"/>
    </xf>
    <xf numFmtId="0" fontId="27" fillId="20" borderId="49" xfId="50" applyFont="1" applyFill="1" applyBorder="1" applyAlignment="1" applyProtection="1">
      <alignment horizontal="center" vertical="center" wrapText="1"/>
      <protection hidden="1"/>
    </xf>
    <xf numFmtId="0" fontId="27" fillId="20" borderId="19" xfId="50" applyFont="1" applyFill="1" applyBorder="1" applyAlignment="1" applyProtection="1">
      <alignment horizontal="center" vertical="center" wrapText="1"/>
      <protection hidden="1"/>
    </xf>
    <xf numFmtId="0" fontId="25" fillId="0" borderId="50" xfId="50" applyFont="1" applyBorder="1" applyAlignment="1" applyProtection="1">
      <alignment horizontal="center" vertical="center"/>
      <protection hidden="1"/>
    </xf>
    <xf numFmtId="0" fontId="25" fillId="0" borderId="51" xfId="50" applyFont="1" applyBorder="1" applyAlignment="1" applyProtection="1">
      <alignment horizontal="center" vertical="center"/>
      <protection hidden="1"/>
    </xf>
    <xf numFmtId="0" fontId="25" fillId="0" borderId="52" xfId="50" applyFont="1" applyBorder="1" applyAlignment="1" applyProtection="1">
      <alignment horizontal="center" vertical="center"/>
      <protection hidden="1"/>
    </xf>
    <xf numFmtId="0" fontId="25" fillId="0" borderId="53" xfId="50" applyFont="1" applyBorder="1" applyAlignment="1" applyProtection="1">
      <alignment horizontal="center" vertical="center"/>
      <protection hidden="1"/>
    </xf>
    <xf numFmtId="0" fontId="25" fillId="0" borderId="54" xfId="50" applyFont="1" applyBorder="1" applyAlignment="1" applyProtection="1">
      <alignment horizontal="center" vertical="center"/>
      <protection hidden="1"/>
    </xf>
    <xf numFmtId="0" fontId="25" fillId="0" borderId="55" xfId="50" applyFont="1" applyBorder="1" applyAlignment="1" applyProtection="1">
      <alignment horizontal="center" vertical="center"/>
      <protection hidden="1"/>
    </xf>
    <xf numFmtId="0" fontId="20" fillId="0" borderId="0" xfId="50" applyFont="1" applyAlignment="1" applyProtection="1">
      <alignment horizontal="left" vertical="center"/>
      <protection hidden="1"/>
    </xf>
    <xf numFmtId="0" fontId="20" fillId="20" borderId="11" xfId="50" applyFont="1" applyFill="1" applyBorder="1" applyAlignment="1" applyProtection="1">
      <alignment horizontal="center" vertical="center" shrinkToFit="1"/>
      <protection hidden="1"/>
    </xf>
    <xf numFmtId="0" fontId="20" fillId="20" borderId="21" xfId="50" applyFont="1" applyFill="1" applyBorder="1" applyAlignment="1" applyProtection="1">
      <alignment horizontal="center" vertical="center" shrinkToFit="1"/>
      <protection hidden="1"/>
    </xf>
    <xf numFmtId="0" fontId="20" fillId="20" borderId="43" xfId="50" applyFont="1" applyFill="1" applyBorder="1" applyAlignment="1" applyProtection="1">
      <alignment horizontal="center" vertical="center" shrinkToFit="1"/>
      <protection hidden="1"/>
    </xf>
    <xf numFmtId="0" fontId="27" fillId="0" borderId="11" xfId="50" applyFont="1" applyBorder="1" applyAlignment="1" applyProtection="1">
      <alignment horizontal="center" vertical="center" wrapText="1"/>
      <protection hidden="1"/>
    </xf>
    <xf numFmtId="0" fontId="27" fillId="0" borderId="21" xfId="50" applyFont="1" applyBorder="1" applyAlignment="1" applyProtection="1">
      <alignment horizontal="center" vertical="center" wrapText="1"/>
      <protection hidden="1"/>
    </xf>
    <xf numFmtId="0" fontId="27" fillId="0" borderId="43" xfId="50" applyFont="1" applyBorder="1" applyAlignment="1" applyProtection="1">
      <alignment horizontal="center" vertical="center" wrapText="1"/>
      <protection hidden="1"/>
    </xf>
    <xf numFmtId="0" fontId="20" fillId="0" borderId="56" xfId="50" applyFont="1" applyBorder="1" applyAlignment="1" applyProtection="1">
      <alignment horizontal="center" vertical="center"/>
      <protection hidden="1"/>
    </xf>
    <xf numFmtId="0" fontId="20" fillId="0" borderId="0" xfId="50" applyFont="1" applyAlignment="1" applyProtection="1">
      <alignment horizontal="right" vertical="center"/>
      <protection hidden="1"/>
    </xf>
    <xf numFmtId="0" fontId="20" fillId="0" borderId="0" xfId="50" applyFont="1" applyBorder="1" applyAlignment="1" applyProtection="1">
      <alignment horizontal="right" vertical="center"/>
      <protection hidden="1"/>
    </xf>
    <xf numFmtId="0" fontId="22" fillId="0" borderId="10" xfId="50" applyFont="1" applyBorder="1" applyAlignment="1" applyProtection="1">
      <alignment horizontal="center" vertical="center" shrinkToFit="1"/>
      <protection hidden="1"/>
    </xf>
    <xf numFmtId="164" fontId="0" fillId="0" borderId="0" xfId="50" applyNumberFormat="1" applyFont="1" applyAlignment="1" applyProtection="1">
      <alignment horizontal="left" vertical="center" shrinkToFit="1"/>
      <protection hidden="1"/>
    </xf>
    <xf numFmtId="0" fontId="24" fillId="0" borderId="57" xfId="50" applyFont="1" applyBorder="1" applyAlignment="1" applyProtection="1">
      <alignment horizontal="center" vertical="center"/>
      <protection hidden="1"/>
    </xf>
    <xf numFmtId="0" fontId="24" fillId="0" borderId="58" xfId="50" applyFont="1" applyBorder="1" applyAlignment="1" applyProtection="1">
      <alignment horizontal="center" vertical="center"/>
      <protection hidden="1"/>
    </xf>
    <xf numFmtId="0" fontId="0" fillId="0" borderId="10" xfId="50" applyBorder="1" applyAlignment="1" applyProtection="1">
      <alignment horizontal="center" vertical="center"/>
      <protection hidden="1"/>
    </xf>
    <xf numFmtId="0" fontId="0" fillId="0" borderId="0" xfId="50" applyAlignment="1" applyProtection="1">
      <alignment horizontal="right" vertical="center"/>
      <protection hidden="1"/>
    </xf>
    <xf numFmtId="0" fontId="0" fillId="0" borderId="59" xfId="50" applyBorder="1" applyAlignment="1" applyProtection="1">
      <alignment horizontal="right" vertical="center"/>
      <protection hidden="1"/>
    </xf>
    <xf numFmtId="0" fontId="0" fillId="0" borderId="0" xfId="50" applyAlignment="1" applyProtection="1">
      <alignment horizontal="left" vertical="center"/>
      <protection hidden="1"/>
    </xf>
    <xf numFmtId="0" fontId="22" fillId="0" borderId="0" xfId="50" applyFont="1" applyAlignment="1" applyProtection="1">
      <alignment horizontal="center" vertical="center"/>
      <protection hidden="1"/>
    </xf>
    <xf numFmtId="0" fontId="22" fillId="0" borderId="60" xfId="50" applyFont="1" applyBorder="1" applyAlignment="1" applyProtection="1">
      <alignment horizontal="center" vertical="center"/>
      <protection hidden="1"/>
    </xf>
    <xf numFmtId="0" fontId="30" fillId="0" borderId="11" xfId="50" applyFont="1" applyFill="1" applyBorder="1" applyAlignment="1" applyProtection="1">
      <alignment horizontal="right" vertical="center" shrinkToFit="1"/>
      <protection hidden="1"/>
    </xf>
    <xf numFmtId="0" fontId="30" fillId="0" borderId="21" xfId="50" applyFont="1" applyFill="1" applyBorder="1" applyAlignment="1" applyProtection="1">
      <alignment horizontal="right" vertical="center" shrinkToFit="1"/>
      <protection hidden="1"/>
    </xf>
    <xf numFmtId="0" fontId="30" fillId="0" borderId="11" xfId="50" applyFont="1" applyFill="1" applyBorder="1" applyAlignment="1" applyProtection="1">
      <alignment horizontal="right" vertical="center"/>
      <protection hidden="1"/>
    </xf>
    <xf numFmtId="0" fontId="30" fillId="0" borderId="21" xfId="50" applyFont="1" applyFill="1" applyBorder="1" applyAlignment="1" applyProtection="1">
      <alignment horizontal="right" vertical="center"/>
      <protection hidden="1"/>
    </xf>
    <xf numFmtId="0" fontId="30" fillId="0" borderId="45" xfId="50" applyFont="1" applyFill="1" applyBorder="1" applyAlignment="1" applyProtection="1">
      <alignment horizontal="center" vertical="center" wrapText="1"/>
      <protection hidden="1"/>
    </xf>
    <xf numFmtId="0" fontId="27" fillId="0" borderId="10" xfId="50" applyFont="1" applyBorder="1" applyAlignment="1" applyProtection="1">
      <alignment horizontal="center" vertical="center" wrapText="1"/>
      <protection hidden="1"/>
    </xf>
    <xf numFmtId="0" fontId="30" fillId="0" borderId="0" xfId="50" applyFont="1" applyBorder="1" applyAlignment="1" applyProtection="1">
      <alignment horizontal="center" vertical="center"/>
      <protection hidden="1"/>
    </xf>
    <xf numFmtId="0" fontId="30" fillId="0" borderId="30" xfId="50" applyFont="1" applyBorder="1" applyAlignment="1" applyProtection="1">
      <alignment horizontal="center" vertical="center"/>
      <protection hidden="1"/>
    </xf>
    <xf numFmtId="0" fontId="0" fillId="0" borderId="41" xfId="50" applyFont="1" applyBorder="1" applyAlignment="1" applyProtection="1">
      <alignment horizontal="center" wrapText="1"/>
      <protection hidden="1"/>
    </xf>
    <xf numFmtId="0" fontId="0" fillId="0" borderId="42" xfId="50" applyFont="1" applyBorder="1" applyAlignment="1" applyProtection="1">
      <alignment horizontal="center" wrapText="1"/>
      <protection hidden="1"/>
    </xf>
    <xf numFmtId="0" fontId="0" fillId="0" borderId="31" xfId="50" applyFont="1" applyBorder="1" applyAlignment="1" applyProtection="1">
      <alignment horizontal="center" wrapText="1"/>
      <protection hidden="1"/>
    </xf>
    <xf numFmtId="0" fontId="31" fillId="0" borderId="10" xfId="50" applyFont="1" applyBorder="1" applyAlignment="1" applyProtection="1">
      <alignment horizontal="center" vertical="center" shrinkToFit="1"/>
      <protection hidden="1"/>
    </xf>
    <xf numFmtId="0" fontId="20" fillId="20" borderId="10" xfId="50" applyFont="1" applyFill="1" applyBorder="1" applyAlignment="1" applyProtection="1">
      <alignment horizontal="center" vertical="center" shrinkToFit="1"/>
      <protection hidden="1"/>
    </xf>
    <xf numFmtId="0" fontId="31" fillId="0" borderId="12" xfId="50" applyFont="1" applyFill="1" applyBorder="1" applyAlignment="1" applyProtection="1">
      <alignment horizontal="center" shrinkToFit="1"/>
      <protection hidden="1"/>
    </xf>
    <xf numFmtId="0" fontId="22" fillId="0" borderId="60" xfId="50" applyFont="1" applyBorder="1" applyAlignment="1" applyProtection="1">
      <alignment horizontal="center" vertical="center"/>
      <protection hidden="1"/>
    </xf>
    <xf numFmtId="0" fontId="25" fillId="0" borderId="50" xfId="50" applyFont="1" applyBorder="1" applyAlignment="1" applyProtection="1">
      <alignment horizontal="center" vertical="center"/>
      <protection hidden="1"/>
    </xf>
    <xf numFmtId="0" fontId="25" fillId="0" borderId="51" xfId="50" applyFont="1" applyBorder="1" applyAlignment="1" applyProtection="1">
      <alignment horizontal="center" vertical="center"/>
      <protection hidden="1"/>
    </xf>
    <xf numFmtId="0" fontId="25" fillId="0" borderId="52" xfId="50" applyFont="1" applyBorder="1" applyAlignment="1" applyProtection="1">
      <alignment horizontal="center" vertical="center"/>
      <protection hidden="1"/>
    </xf>
    <xf numFmtId="0" fontId="25" fillId="0" borderId="53" xfId="50" applyFont="1" applyBorder="1" applyAlignment="1" applyProtection="1">
      <alignment horizontal="center" vertical="center"/>
      <protection hidden="1"/>
    </xf>
    <xf numFmtId="0" fontId="25" fillId="0" borderId="54" xfId="50" applyFont="1" applyBorder="1" applyAlignment="1" applyProtection="1">
      <alignment horizontal="center" vertical="center"/>
      <protection hidden="1"/>
    </xf>
    <xf numFmtId="0" fontId="25" fillId="0" borderId="55" xfId="50" applyFont="1" applyBorder="1" applyAlignment="1" applyProtection="1">
      <alignment horizontal="center" vertical="center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Normal_Poule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6" zoomScaleNormal="86" workbookViewId="0" topLeftCell="C8">
      <pane ySplit="1" topLeftCell="BM9" activePane="bottomLeft" state="frozen"/>
      <selection pane="topLeft" activeCell="AC57" sqref="AC57"/>
      <selection pane="bottomLeft" activeCell="G8" sqref="G8:K8"/>
    </sheetView>
  </sheetViews>
  <sheetFormatPr defaultColWidth="4.00390625" defaultRowHeight="12.75"/>
  <cols>
    <col min="1" max="1" width="6.140625" style="8" hidden="1" customWidth="1"/>
    <col min="2" max="2" width="5.140625" style="8" hidden="1" customWidth="1"/>
    <col min="3" max="3" width="4.421875" style="8" customWidth="1"/>
    <col min="4" max="4" width="22.140625" style="8" customWidth="1"/>
    <col min="5" max="5" width="3.140625" style="8" customWidth="1"/>
    <col min="6" max="6" width="7.7109375" style="8" customWidth="1"/>
    <col min="7" max="11" width="3.8515625" style="8" customWidth="1"/>
    <col min="12" max="41" width="4.00390625" style="8" customWidth="1"/>
    <col min="42" max="42" width="20.00390625" style="8" hidden="1" customWidth="1"/>
    <col min="43" max="43" width="4.00390625" style="8" hidden="1" customWidth="1"/>
    <col min="44" max="45" width="4.00390625" style="8" customWidth="1"/>
    <col min="46" max="46" width="10.421875" style="13" customWidth="1"/>
    <col min="47" max="238" width="11.421875" style="8" customWidth="1"/>
    <col min="239" max="240" width="4.00390625" style="8" customWidth="1"/>
    <col min="241" max="241" width="4.421875" style="8" customWidth="1"/>
    <col min="242" max="242" width="22.140625" style="8" customWidth="1"/>
    <col min="243" max="243" width="3.140625" style="8" customWidth="1"/>
    <col min="244" max="244" width="7.7109375" style="8" customWidth="1"/>
    <col min="245" max="245" width="19.421875" style="8" customWidth="1"/>
    <col min="246" max="254" width="4.00390625" style="8" customWidth="1"/>
    <col min="255" max="16384" width="4.00390625" style="8" customWidth="1"/>
  </cols>
  <sheetData>
    <row r="1" spans="1:47" ht="15.75" thickBot="1">
      <c r="A1" s="1"/>
      <c r="B1" s="1"/>
      <c r="C1" s="2">
        <v>8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263" t="s">
        <v>0</v>
      </c>
      <c r="Y1" s="263"/>
      <c r="Z1" s="263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9"/>
      <c r="D2" s="264" t="s">
        <v>1</v>
      </c>
      <c r="E2" s="264"/>
      <c r="F2" s="265"/>
      <c r="G2" s="266" t="s">
        <v>2</v>
      </c>
      <c r="H2" s="266"/>
      <c r="I2" s="266"/>
      <c r="J2" s="266"/>
      <c r="K2" s="266"/>
      <c r="L2" s="4">
        <v>2</v>
      </c>
      <c r="M2" s="256" t="s">
        <v>3</v>
      </c>
      <c r="N2" s="256"/>
      <c r="O2" s="267">
        <f ca="1">TODAY()</f>
        <v>42163</v>
      </c>
      <c r="P2" s="267"/>
      <c r="Q2" s="267"/>
      <c r="R2" s="267"/>
      <c r="S2" s="5"/>
      <c r="T2" s="10" t="s">
        <v>4</v>
      </c>
      <c r="U2" s="10"/>
      <c r="V2" s="10"/>
      <c r="W2" s="5"/>
      <c r="X2" s="268" t="str">
        <f>IF(T2="","",T2)</f>
        <v>1</v>
      </c>
      <c r="Y2" s="268">
        <f>IF(U2="","",U2)</f>
      </c>
      <c r="Z2" s="268">
        <f>IF(V2="","",V2)</f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1"/>
      <c r="M3" s="11"/>
      <c r="N3" s="5"/>
      <c r="O3" s="5"/>
      <c r="P3" s="5"/>
      <c r="Q3" s="5"/>
      <c r="R3" s="5"/>
      <c r="S3" s="5"/>
      <c r="T3" s="3"/>
      <c r="U3" s="3"/>
      <c r="V3" s="3"/>
      <c r="W3" s="5"/>
      <c r="X3" s="269"/>
      <c r="Y3" s="269"/>
      <c r="Z3" s="269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5" customHeight="1" thickBot="1">
      <c r="A4" s="1"/>
      <c r="B4" s="1"/>
      <c r="C4" s="9"/>
      <c r="D4" s="3"/>
      <c r="E4" s="3"/>
      <c r="G4" s="270"/>
      <c r="H4" s="270"/>
      <c r="I4" s="270"/>
      <c r="J4" s="270"/>
      <c r="K4" s="27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5" customHeight="1" thickTop="1">
      <c r="A5" s="1"/>
      <c r="B5" s="1"/>
      <c r="C5" s="9"/>
      <c r="D5" s="271" t="s">
        <v>5</v>
      </c>
      <c r="E5" s="271"/>
      <c r="F5" s="272"/>
      <c r="G5" s="270"/>
      <c r="H5" s="270"/>
      <c r="I5" s="270"/>
      <c r="J5" s="270"/>
      <c r="K5" s="270"/>
      <c r="L5" s="3"/>
      <c r="M5" s="273" t="s">
        <v>6</v>
      </c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5"/>
      <c r="Y5" s="5"/>
      <c r="Z5" s="274" t="s">
        <v>7</v>
      </c>
      <c r="AA5" s="274"/>
      <c r="AB5" s="275"/>
      <c r="AC5" s="250" t="str">
        <f>LEFT(G2,2)</f>
        <v>1 </v>
      </c>
      <c r="AD5" s="251"/>
      <c r="AE5" s="252"/>
      <c r="AH5" s="6"/>
      <c r="AI5" s="6"/>
      <c r="AJ5" s="6"/>
      <c r="AK5" s="12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270"/>
      <c r="H6" s="270"/>
      <c r="I6" s="270"/>
      <c r="J6" s="270"/>
      <c r="K6" s="270"/>
      <c r="L6" s="3"/>
      <c r="M6" s="256" t="s">
        <v>8</v>
      </c>
      <c r="N6" s="256"/>
      <c r="O6" s="256"/>
      <c r="P6" s="3"/>
      <c r="Q6" s="3"/>
      <c r="R6" s="3"/>
      <c r="S6" s="3"/>
      <c r="T6" s="3"/>
      <c r="U6" s="3"/>
      <c r="V6" s="3"/>
      <c r="W6" s="5"/>
      <c r="X6" s="5"/>
      <c r="Y6" s="5"/>
      <c r="Z6" s="274"/>
      <c r="AA6" s="274"/>
      <c r="AB6" s="275"/>
      <c r="AC6" s="253"/>
      <c r="AD6" s="254"/>
      <c r="AE6" s="255"/>
      <c r="AH6" s="6"/>
      <c r="AI6" s="6"/>
      <c r="AJ6" s="6"/>
      <c r="AK6" s="12"/>
      <c r="AL6" s="14"/>
      <c r="AM6" s="14"/>
      <c r="AN6" s="14"/>
      <c r="AO6" s="14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5"/>
      <c r="AG7" s="15"/>
      <c r="AH7" s="15"/>
      <c r="AI7" s="15"/>
      <c r="AJ7" s="15"/>
      <c r="AK7" s="16"/>
      <c r="AP7" s="17"/>
      <c r="AQ7" s="3"/>
      <c r="AR7" s="3"/>
    </row>
    <row r="8" spans="1:46" ht="19.5" customHeight="1">
      <c r="A8" s="18" t="s">
        <v>9</v>
      </c>
      <c r="B8" s="18" t="s">
        <v>10</v>
      </c>
      <c r="C8" s="19" t="s">
        <v>11</v>
      </c>
      <c r="D8" s="20" t="s">
        <v>12</v>
      </c>
      <c r="E8" s="20" t="s">
        <v>13</v>
      </c>
      <c r="F8" s="19" t="s">
        <v>14</v>
      </c>
      <c r="G8" s="257" t="s">
        <v>15</v>
      </c>
      <c r="H8" s="258"/>
      <c r="I8" s="258"/>
      <c r="J8" s="258"/>
      <c r="K8" s="259"/>
      <c r="L8" s="21" t="s">
        <v>16</v>
      </c>
      <c r="M8" s="21" t="s">
        <v>17</v>
      </c>
      <c r="N8" s="21" t="s">
        <v>18</v>
      </c>
      <c r="O8" s="21" t="s">
        <v>19</v>
      </c>
      <c r="P8" s="21" t="s">
        <v>20</v>
      </c>
      <c r="Q8" s="21" t="s">
        <v>21</v>
      </c>
      <c r="R8" s="21" t="s">
        <v>22</v>
      </c>
      <c r="S8" s="21" t="s">
        <v>23</v>
      </c>
      <c r="T8" s="21" t="s">
        <v>24</v>
      </c>
      <c r="U8" s="21" t="s">
        <v>25</v>
      </c>
      <c r="V8" s="21" t="s">
        <v>26</v>
      </c>
      <c r="W8" s="21" t="s">
        <v>27</v>
      </c>
      <c r="X8" s="22" t="s">
        <v>28</v>
      </c>
      <c r="Y8" s="22" t="s">
        <v>29</v>
      </c>
      <c r="Z8" s="22" t="s">
        <v>30</v>
      </c>
      <c r="AA8" s="21" t="s">
        <v>31</v>
      </c>
      <c r="AB8" s="21" t="s">
        <v>32</v>
      </c>
      <c r="AC8" s="21" t="s">
        <v>33</v>
      </c>
      <c r="AD8" s="22" t="s">
        <v>34</v>
      </c>
      <c r="AE8" s="21" t="s">
        <v>35</v>
      </c>
      <c r="AF8" s="23"/>
      <c r="AG8" s="23"/>
      <c r="AH8" s="24"/>
      <c r="AI8" s="24"/>
      <c r="AJ8" s="24"/>
      <c r="AK8" s="24"/>
      <c r="AL8" s="24"/>
      <c r="AM8" s="24"/>
      <c r="AN8" s="24"/>
      <c r="AP8" s="25" t="s">
        <v>36</v>
      </c>
      <c r="AT8" s="8"/>
    </row>
    <row r="9" spans="1:43" s="35" customFormat="1" ht="18.75" customHeight="1">
      <c r="A9" s="26" t="s">
        <v>37</v>
      </c>
      <c r="B9" s="26">
        <v>35</v>
      </c>
      <c r="C9" s="27">
        <f aca="true" ca="1" t="shared" si="0" ref="C9:C16">OFFSET(C9,15,0)</f>
        <v>1</v>
      </c>
      <c r="D9" s="28" t="s">
        <v>38</v>
      </c>
      <c r="E9" s="26" t="s">
        <v>39</v>
      </c>
      <c r="F9" s="26">
        <v>65</v>
      </c>
      <c r="G9" s="239" t="s">
        <v>40</v>
      </c>
      <c r="H9" s="240"/>
      <c r="I9" s="240"/>
      <c r="J9" s="240"/>
      <c r="K9" s="241"/>
      <c r="L9" s="30" t="s">
        <v>41</v>
      </c>
      <c r="M9" s="31"/>
      <c r="N9" s="31"/>
      <c r="O9" s="31"/>
      <c r="P9" s="30" t="s">
        <v>42</v>
      </c>
      <c r="Q9" s="31"/>
      <c r="R9" s="31"/>
      <c r="S9" s="31"/>
      <c r="T9" s="31"/>
      <c r="U9" s="30" t="s">
        <v>43</v>
      </c>
      <c r="V9" s="31"/>
      <c r="W9" s="31"/>
      <c r="X9" s="31"/>
      <c r="Y9" s="31"/>
      <c r="Z9" s="31"/>
      <c r="AA9" s="30" t="s">
        <v>41</v>
      </c>
      <c r="AB9" s="31"/>
      <c r="AC9" s="31"/>
      <c r="AD9" s="30"/>
      <c r="AE9" s="31"/>
      <c r="AF9" s="32"/>
      <c r="AG9" s="32"/>
      <c r="AH9" s="33"/>
      <c r="AI9" s="33"/>
      <c r="AJ9" s="33"/>
      <c r="AK9" s="34"/>
      <c r="AL9" s="33"/>
      <c r="AM9" s="34"/>
      <c r="AN9" s="33"/>
      <c r="AP9" s="36" t="s">
        <v>44</v>
      </c>
      <c r="AQ9" s="37">
        <f>IF(E9="M",100,IF(E9=1,100,IF(E9="","",120)))</f>
        <v>100</v>
      </c>
    </row>
    <row r="10" spans="1:42" s="37" customFormat="1" ht="21" customHeight="1">
      <c r="A10" s="26" t="s">
        <v>45</v>
      </c>
      <c r="B10" s="26">
        <v>44</v>
      </c>
      <c r="C10" s="27">
        <f ca="1" t="shared" si="0"/>
        <v>2</v>
      </c>
      <c r="D10" s="28" t="s">
        <v>46</v>
      </c>
      <c r="E10" s="26" t="s">
        <v>39</v>
      </c>
      <c r="F10" s="26">
        <v>66</v>
      </c>
      <c r="G10" s="239" t="s">
        <v>47</v>
      </c>
      <c r="H10" s="240"/>
      <c r="I10" s="240"/>
      <c r="J10" s="240"/>
      <c r="K10" s="241"/>
      <c r="L10" s="31"/>
      <c r="M10" s="30" t="s">
        <v>48</v>
      </c>
      <c r="N10" s="31"/>
      <c r="O10" s="31"/>
      <c r="P10" s="31"/>
      <c r="Q10" s="30" t="s">
        <v>48</v>
      </c>
      <c r="R10" s="31"/>
      <c r="S10" s="31"/>
      <c r="T10" s="30" t="s">
        <v>49</v>
      </c>
      <c r="U10" s="31"/>
      <c r="V10" s="30" t="s">
        <v>41</v>
      </c>
      <c r="W10" s="31"/>
      <c r="X10" s="31"/>
      <c r="Y10" s="31"/>
      <c r="Z10" s="31"/>
      <c r="AA10" s="31"/>
      <c r="AB10" s="30" t="s">
        <v>50</v>
      </c>
      <c r="AC10" s="31"/>
      <c r="AD10" s="31"/>
      <c r="AE10" s="31"/>
      <c r="AF10" s="32"/>
      <c r="AG10" s="32"/>
      <c r="AH10" s="33"/>
      <c r="AI10" s="33"/>
      <c r="AJ10" s="33"/>
      <c r="AK10" s="34"/>
      <c r="AL10" s="33"/>
      <c r="AM10" s="34"/>
      <c r="AN10" s="33"/>
      <c r="AP10" s="36" t="s">
        <v>51</v>
      </c>
    </row>
    <row r="11" spans="1:42" s="35" customFormat="1" ht="21" customHeight="1">
      <c r="A11" s="26" t="s">
        <v>45</v>
      </c>
      <c r="B11" s="26">
        <v>49</v>
      </c>
      <c r="C11" s="27">
        <f ca="1" t="shared" si="0"/>
        <v>3</v>
      </c>
      <c r="D11" s="28" t="s">
        <v>52</v>
      </c>
      <c r="E11" s="26" t="s">
        <v>39</v>
      </c>
      <c r="F11" s="26">
        <v>66</v>
      </c>
      <c r="G11" s="239" t="s">
        <v>53</v>
      </c>
      <c r="H11" s="240"/>
      <c r="I11" s="240"/>
      <c r="J11" s="240"/>
      <c r="K11" s="241"/>
      <c r="L11" s="31"/>
      <c r="M11" s="30" t="s">
        <v>41</v>
      </c>
      <c r="N11" s="31"/>
      <c r="O11" s="31"/>
      <c r="P11" s="31"/>
      <c r="Q11" s="31"/>
      <c r="R11" s="31"/>
      <c r="S11" s="30" t="s">
        <v>41</v>
      </c>
      <c r="T11" s="31"/>
      <c r="U11" s="31"/>
      <c r="V11" s="31"/>
      <c r="W11" s="30" t="s">
        <v>49</v>
      </c>
      <c r="X11" s="31"/>
      <c r="Y11" s="31"/>
      <c r="Z11" s="30"/>
      <c r="AA11" s="31"/>
      <c r="AB11" s="31"/>
      <c r="AC11" s="30" t="s">
        <v>41</v>
      </c>
      <c r="AD11" s="31"/>
      <c r="AE11" s="31"/>
      <c r="AF11" s="38"/>
      <c r="AG11" s="38"/>
      <c r="AH11" s="33"/>
      <c r="AI11" s="33"/>
      <c r="AJ11" s="33"/>
      <c r="AK11" s="34"/>
      <c r="AL11" s="33"/>
      <c r="AM11" s="34"/>
      <c r="AN11" s="33"/>
      <c r="AP11" s="36" t="s">
        <v>54</v>
      </c>
    </row>
    <row r="12" spans="1:42" s="35" customFormat="1" ht="21" customHeight="1">
      <c r="A12" s="26" t="s">
        <v>45</v>
      </c>
      <c r="B12" s="26">
        <v>49</v>
      </c>
      <c r="C12" s="27">
        <f ca="1" t="shared" si="0"/>
        <v>4</v>
      </c>
      <c r="D12" s="28" t="s">
        <v>55</v>
      </c>
      <c r="E12" s="26" t="s">
        <v>39</v>
      </c>
      <c r="F12" s="26">
        <v>67</v>
      </c>
      <c r="G12" s="239" t="s">
        <v>56</v>
      </c>
      <c r="H12" s="240"/>
      <c r="I12" s="240"/>
      <c r="J12" s="240"/>
      <c r="K12" s="241"/>
      <c r="L12" s="30" t="s">
        <v>49</v>
      </c>
      <c r="M12" s="31"/>
      <c r="N12" s="30" t="s">
        <v>49</v>
      </c>
      <c r="O12" s="31"/>
      <c r="P12" s="31"/>
      <c r="Q12" s="31"/>
      <c r="R12" s="30" t="s">
        <v>41</v>
      </c>
      <c r="S12" s="31"/>
      <c r="T12" s="31"/>
      <c r="U12" s="31"/>
      <c r="V12" s="30" t="s">
        <v>57</v>
      </c>
      <c r="W12" s="31"/>
      <c r="X12" s="31"/>
      <c r="Y12" s="30"/>
      <c r="Z12" s="31"/>
      <c r="AA12" s="31"/>
      <c r="AB12" s="31"/>
      <c r="AC12" s="31"/>
      <c r="AD12" s="31"/>
      <c r="AE12" s="31"/>
      <c r="AF12" s="32"/>
      <c r="AG12" s="32"/>
      <c r="AH12" s="33"/>
      <c r="AI12" s="33"/>
      <c r="AJ12" s="33"/>
      <c r="AK12" s="34"/>
      <c r="AL12" s="33"/>
      <c r="AM12" s="34"/>
      <c r="AN12" s="33"/>
      <c r="AP12" s="36" t="s">
        <v>58</v>
      </c>
    </row>
    <row r="13" spans="1:42" s="35" customFormat="1" ht="21" customHeight="1">
      <c r="A13" s="26" t="s">
        <v>59</v>
      </c>
      <c r="B13" s="26">
        <v>79</v>
      </c>
      <c r="C13" s="27">
        <f ca="1" t="shared" si="0"/>
        <v>5</v>
      </c>
      <c r="D13" s="28" t="s">
        <v>60</v>
      </c>
      <c r="E13" s="26" t="s">
        <v>39</v>
      </c>
      <c r="F13" s="26">
        <v>69</v>
      </c>
      <c r="G13" s="239" t="s">
        <v>61</v>
      </c>
      <c r="H13" s="240"/>
      <c r="I13" s="240"/>
      <c r="J13" s="240"/>
      <c r="K13" s="241"/>
      <c r="L13" s="31"/>
      <c r="M13" s="31"/>
      <c r="N13" s="30" t="s">
        <v>41</v>
      </c>
      <c r="O13" s="31"/>
      <c r="P13" s="30" t="s">
        <v>62</v>
      </c>
      <c r="Q13" s="31"/>
      <c r="R13" s="31"/>
      <c r="S13" s="30" t="s">
        <v>49</v>
      </c>
      <c r="T13" s="31"/>
      <c r="U13" s="31"/>
      <c r="V13" s="31"/>
      <c r="W13" s="31"/>
      <c r="X13" s="30"/>
      <c r="Y13" s="31"/>
      <c r="Z13" s="31"/>
      <c r="AA13" s="31"/>
      <c r="AB13" s="30" t="s">
        <v>49</v>
      </c>
      <c r="AC13" s="31"/>
      <c r="AD13" s="31"/>
      <c r="AE13" s="31"/>
      <c r="AF13" s="32"/>
      <c r="AG13" s="32"/>
      <c r="AH13" s="33"/>
      <c r="AI13" s="33"/>
      <c r="AJ13" s="33"/>
      <c r="AK13" s="33"/>
      <c r="AL13" s="33"/>
      <c r="AM13" s="33"/>
      <c r="AN13" s="33"/>
      <c r="AP13" s="36" t="s">
        <v>63</v>
      </c>
    </row>
    <row r="14" spans="1:42" s="35" customFormat="1" ht="21" customHeight="1">
      <c r="A14" s="26" t="s">
        <v>45</v>
      </c>
      <c r="B14" s="26">
        <v>49</v>
      </c>
      <c r="C14" s="27">
        <f ca="1" t="shared" si="0"/>
        <v>6</v>
      </c>
      <c r="D14" s="28" t="s">
        <v>64</v>
      </c>
      <c r="E14" s="26" t="s">
        <v>39</v>
      </c>
      <c r="F14" s="26">
        <v>70</v>
      </c>
      <c r="G14" s="239" t="s">
        <v>65</v>
      </c>
      <c r="H14" s="240"/>
      <c r="I14" s="240"/>
      <c r="J14" s="240"/>
      <c r="K14" s="241"/>
      <c r="L14" s="31"/>
      <c r="M14" s="31"/>
      <c r="N14" s="31"/>
      <c r="O14" s="30" t="s">
        <v>41</v>
      </c>
      <c r="P14" s="31"/>
      <c r="Q14" s="30" t="s">
        <v>50</v>
      </c>
      <c r="R14" s="31"/>
      <c r="S14" s="31"/>
      <c r="T14" s="31"/>
      <c r="U14" s="30" t="s">
        <v>42</v>
      </c>
      <c r="V14" s="31"/>
      <c r="W14" s="31"/>
      <c r="X14" s="31"/>
      <c r="Y14" s="31"/>
      <c r="Z14" s="31"/>
      <c r="AA14" s="31"/>
      <c r="AB14" s="31"/>
      <c r="AC14" s="30" t="s">
        <v>57</v>
      </c>
      <c r="AD14" s="31"/>
      <c r="AE14" s="30" t="s">
        <v>41</v>
      </c>
      <c r="AF14" s="32"/>
      <c r="AG14" s="32"/>
      <c r="AH14" s="33"/>
      <c r="AI14" s="33"/>
      <c r="AJ14" s="33"/>
      <c r="AK14" s="33"/>
      <c r="AL14" s="33"/>
      <c r="AM14" s="33"/>
      <c r="AN14" s="33"/>
      <c r="AP14" s="36" t="s">
        <v>66</v>
      </c>
    </row>
    <row r="15" spans="1:42" s="35" customFormat="1" ht="21" customHeight="1">
      <c r="A15" s="26" t="s">
        <v>45</v>
      </c>
      <c r="B15" s="26">
        <v>49</v>
      </c>
      <c r="C15" s="27">
        <f ca="1" t="shared" si="0"/>
        <v>7</v>
      </c>
      <c r="D15" s="28" t="s">
        <v>67</v>
      </c>
      <c r="E15" s="26" t="s">
        <v>39</v>
      </c>
      <c r="F15" s="26">
        <v>70</v>
      </c>
      <c r="G15" s="239" t="s">
        <v>68</v>
      </c>
      <c r="H15" s="240"/>
      <c r="I15" s="240"/>
      <c r="J15" s="240"/>
      <c r="K15" s="241"/>
      <c r="L15" s="31"/>
      <c r="M15" s="31"/>
      <c r="N15" s="31"/>
      <c r="O15" s="31"/>
      <c r="P15" s="31"/>
      <c r="Q15" s="31"/>
      <c r="R15" s="31"/>
      <c r="S15" s="31"/>
      <c r="T15" s="30" t="s">
        <v>41</v>
      </c>
      <c r="U15" s="31"/>
      <c r="V15" s="31"/>
      <c r="W15" s="30" t="s">
        <v>42</v>
      </c>
      <c r="X15" s="31"/>
      <c r="Y15" s="30"/>
      <c r="Z15" s="31"/>
      <c r="AA15" s="30" t="s">
        <v>69</v>
      </c>
      <c r="AB15" s="31"/>
      <c r="AC15" s="31"/>
      <c r="AD15" s="31"/>
      <c r="AE15" s="30" t="s">
        <v>70</v>
      </c>
      <c r="AF15" s="32"/>
      <c r="AG15" s="32"/>
      <c r="AH15" s="33"/>
      <c r="AI15" s="33"/>
      <c r="AJ15" s="33"/>
      <c r="AK15" s="33"/>
      <c r="AL15" s="33"/>
      <c r="AM15" s="33"/>
      <c r="AN15" s="33"/>
      <c r="AP15" s="36" t="s">
        <v>71</v>
      </c>
    </row>
    <row r="16" spans="1:42" s="35" customFormat="1" ht="21" customHeight="1">
      <c r="A16" s="26" t="s">
        <v>37</v>
      </c>
      <c r="B16" s="26">
        <v>56</v>
      </c>
      <c r="C16" s="27">
        <f ca="1" t="shared" si="0"/>
        <v>8</v>
      </c>
      <c r="D16" s="28" t="s">
        <v>72</v>
      </c>
      <c r="E16" s="26" t="s">
        <v>39</v>
      </c>
      <c r="F16" s="26">
        <v>70</v>
      </c>
      <c r="G16" s="239" t="s">
        <v>73</v>
      </c>
      <c r="H16" s="240"/>
      <c r="I16" s="240"/>
      <c r="J16" s="240"/>
      <c r="K16" s="241"/>
      <c r="L16" s="31"/>
      <c r="M16" s="31"/>
      <c r="N16" s="31"/>
      <c r="O16" s="30" t="s">
        <v>70</v>
      </c>
      <c r="P16" s="31"/>
      <c r="Q16" s="31"/>
      <c r="R16" s="30" t="s">
        <v>57</v>
      </c>
      <c r="S16" s="31"/>
      <c r="T16" s="31"/>
      <c r="U16" s="31"/>
      <c r="V16" s="31"/>
      <c r="W16" s="31"/>
      <c r="X16" s="30"/>
      <c r="Y16" s="31"/>
      <c r="Z16" s="30"/>
      <c r="AA16" s="31"/>
      <c r="AB16" s="31"/>
      <c r="AC16" s="31"/>
      <c r="AD16" s="30"/>
      <c r="AE16" s="31"/>
      <c r="AF16" s="38"/>
      <c r="AG16" s="38"/>
      <c r="AH16" s="33"/>
      <c r="AI16" s="33"/>
      <c r="AJ16" s="33"/>
      <c r="AK16" s="33"/>
      <c r="AL16" s="33"/>
      <c r="AM16" s="33"/>
      <c r="AN16" s="33"/>
      <c r="AP16" s="36" t="s">
        <v>74</v>
      </c>
    </row>
    <row r="17" spans="1:50" s="35" customFormat="1" ht="21" customHeight="1" hidden="1">
      <c r="A17" s="39"/>
      <c r="B17" s="39"/>
      <c r="C17" s="40"/>
      <c r="D17" s="41"/>
      <c r="E17" s="41"/>
      <c r="F17" s="41"/>
      <c r="G17" s="41"/>
      <c r="H17" s="41"/>
      <c r="I17" s="41"/>
      <c r="J17" s="41"/>
      <c r="K17" s="41"/>
      <c r="L17" s="32"/>
      <c r="M17" s="32"/>
      <c r="N17" s="32"/>
      <c r="O17" s="38"/>
      <c r="P17" s="32"/>
      <c r="Q17" s="32"/>
      <c r="R17" s="32"/>
      <c r="S17" s="32"/>
      <c r="T17" s="32"/>
      <c r="U17" s="38"/>
      <c r="V17" s="32"/>
      <c r="W17" s="32"/>
      <c r="X17" s="38"/>
      <c r="Y17" s="32"/>
      <c r="Z17" s="42"/>
      <c r="AA17" s="42"/>
      <c r="AB17" s="42"/>
      <c r="AC17" s="42"/>
      <c r="AD17" s="42"/>
      <c r="AE17" s="42"/>
      <c r="AF17" s="32"/>
      <c r="AG17" s="32"/>
      <c r="AH17" s="32"/>
      <c r="AI17" s="38"/>
      <c r="AJ17" s="32"/>
      <c r="AK17" s="32"/>
      <c r="AL17" s="33"/>
      <c r="AM17" s="33"/>
      <c r="AN17" s="33"/>
      <c r="AO17" s="33"/>
      <c r="AP17" s="33"/>
      <c r="AT17" s="43"/>
      <c r="AU17" s="44"/>
      <c r="AV17" s="44"/>
      <c r="AW17" s="44"/>
      <c r="AX17" s="44"/>
    </row>
    <row r="18" spans="1:50" s="35" customFormat="1" ht="21" customHeight="1" hidden="1">
      <c r="A18" s="39"/>
      <c r="B18" s="39"/>
      <c r="C18" s="40"/>
      <c r="D18" s="41"/>
      <c r="E18" s="41"/>
      <c r="F18" s="41"/>
      <c r="G18" s="41"/>
      <c r="H18" s="41"/>
      <c r="I18" s="41"/>
      <c r="J18" s="41"/>
      <c r="K18" s="41"/>
      <c r="L18" s="32"/>
      <c r="M18" s="32"/>
      <c r="N18" s="32"/>
      <c r="O18" s="38"/>
      <c r="P18" s="32"/>
      <c r="Q18" s="32"/>
      <c r="R18" s="32"/>
      <c r="S18" s="32"/>
      <c r="T18" s="32"/>
      <c r="U18" s="38"/>
      <c r="V18" s="32"/>
      <c r="W18" s="32"/>
      <c r="X18" s="38"/>
      <c r="Y18" s="32"/>
      <c r="Z18" s="45"/>
      <c r="AA18" s="45"/>
      <c r="AB18" s="45"/>
      <c r="AC18" s="45"/>
      <c r="AD18" s="45"/>
      <c r="AE18" s="45"/>
      <c r="AF18" s="32"/>
      <c r="AG18" s="32"/>
      <c r="AH18" s="32"/>
      <c r="AI18" s="38"/>
      <c r="AJ18" s="32"/>
      <c r="AK18" s="32"/>
      <c r="AL18" s="33"/>
      <c r="AM18" s="33"/>
      <c r="AN18" s="33"/>
      <c r="AO18" s="33"/>
      <c r="AP18" s="33"/>
      <c r="AT18" s="43"/>
      <c r="AU18" s="44"/>
      <c r="AV18" s="44"/>
      <c r="AW18" s="44"/>
      <c r="AX18" s="44"/>
    </row>
    <row r="19" spans="1:50" s="35" customFormat="1" ht="20.25" customHeight="1" thickBot="1">
      <c r="A19" s="39"/>
      <c r="B19" s="39"/>
      <c r="C19" s="40"/>
      <c r="Q19" s="32"/>
      <c r="R19" s="32"/>
      <c r="S19" s="32"/>
      <c r="T19" s="32"/>
      <c r="U19" s="32"/>
      <c r="V19" s="32"/>
      <c r="W19" s="32"/>
      <c r="X19" s="32"/>
      <c r="Y19" s="32"/>
      <c r="Z19" s="247" t="s">
        <v>75</v>
      </c>
      <c r="AA19" s="247"/>
      <c r="AB19" s="247"/>
      <c r="AC19" s="247"/>
      <c r="AD19" s="247"/>
      <c r="AE19" s="247"/>
      <c r="AF19" s="32"/>
      <c r="AG19" s="38"/>
      <c r="AH19" s="32"/>
      <c r="AI19" s="32"/>
      <c r="AJ19" s="38"/>
      <c r="AK19" s="38"/>
      <c r="AL19" s="33"/>
      <c r="AM19" s="33"/>
      <c r="AN19" s="33"/>
      <c r="AO19" s="33"/>
      <c r="AP19" s="33"/>
      <c r="AT19" s="43"/>
      <c r="AU19" s="44"/>
      <c r="AV19" s="46"/>
      <c r="AW19" s="46"/>
      <c r="AX19" s="46"/>
    </row>
    <row r="20" spans="1:48" s="35" customFormat="1" ht="21" customHeight="1" thickBot="1">
      <c r="A20" s="39"/>
      <c r="D20" s="260" t="s">
        <v>76</v>
      </c>
      <c r="E20" s="261"/>
      <c r="F20" s="262"/>
      <c r="G20" s="22" t="s">
        <v>77</v>
      </c>
      <c r="H20" s="47" t="s">
        <v>78</v>
      </c>
      <c r="I20" s="22" t="s">
        <v>79</v>
      </c>
      <c r="J20" s="22" t="s">
        <v>80</v>
      </c>
      <c r="K20" s="22" t="s">
        <v>81</v>
      </c>
      <c r="L20" s="22" t="s">
        <v>82</v>
      </c>
      <c r="M20" s="47" t="s">
        <v>83</v>
      </c>
      <c r="N20" s="22" t="s">
        <v>84</v>
      </c>
      <c r="Q20" s="32"/>
      <c r="R20" s="32"/>
      <c r="S20" s="32"/>
      <c r="T20" s="32"/>
      <c r="U20" s="32"/>
      <c r="V20" s="32"/>
      <c r="W20" s="32"/>
      <c r="X20" s="32"/>
      <c r="Y20" s="32"/>
      <c r="Z20" s="242" t="s">
        <v>85</v>
      </c>
      <c r="AA20" s="243"/>
      <c r="AB20" s="243"/>
      <c r="AC20" s="243"/>
      <c r="AD20" s="243"/>
      <c r="AE20" s="244"/>
      <c r="AH20" s="44"/>
      <c r="AI20" s="48"/>
      <c r="AJ20" s="48"/>
      <c r="AK20" s="48"/>
      <c r="AL20" s="48"/>
      <c r="AM20" s="44"/>
      <c r="AN20" s="44"/>
      <c r="AQ20" s="33"/>
      <c r="AR20" s="33"/>
      <c r="AS20" s="33"/>
      <c r="AT20" s="49"/>
      <c r="AU20" s="46"/>
      <c r="AV20" s="46"/>
    </row>
    <row r="21" spans="1:47" s="35" customFormat="1" ht="21" customHeight="1" thickBot="1">
      <c r="A21" s="39"/>
      <c r="B21" s="39"/>
      <c r="V21" s="23"/>
      <c r="W21" s="23"/>
      <c r="X21" s="23"/>
      <c r="Y21" s="23"/>
      <c r="Z21" s="50"/>
      <c r="AA21" s="51"/>
      <c r="AB21" s="51"/>
      <c r="AC21" s="51"/>
      <c r="AD21" s="51"/>
      <c r="AE21" s="52"/>
      <c r="AH21" s="24"/>
      <c r="AI21" s="24"/>
      <c r="AJ21" s="24"/>
      <c r="AK21" s="24"/>
      <c r="AL21" s="53"/>
      <c r="AM21" s="53"/>
      <c r="AN21" s="53"/>
      <c r="AP21" s="54" t="s">
        <v>86</v>
      </c>
      <c r="AU21" s="44"/>
    </row>
    <row r="22" spans="1:40" s="35" customFormat="1" ht="21" customHeight="1" thickBot="1">
      <c r="A22" s="37"/>
      <c r="B22" s="37"/>
      <c r="C22" s="55"/>
      <c r="D22" s="56"/>
      <c r="E22" s="56"/>
      <c r="F22" s="56"/>
      <c r="G22" s="56"/>
      <c r="H22" s="56"/>
      <c r="I22" s="56"/>
      <c r="J22" s="56"/>
      <c r="K22" s="56"/>
      <c r="L22" s="37"/>
      <c r="M22" s="37"/>
      <c r="N22" s="37"/>
      <c r="O22" s="37"/>
      <c r="P22" s="37"/>
      <c r="Q22" s="57"/>
      <c r="R22" s="57"/>
      <c r="S22" s="245" t="s">
        <v>87</v>
      </c>
      <c r="T22" s="246"/>
      <c r="U22" s="246"/>
      <c r="V22" s="246"/>
      <c r="W22" s="246"/>
      <c r="X22" s="212"/>
      <c r="Z22" s="213" t="s">
        <v>88</v>
      </c>
      <c r="AA22" s="214"/>
      <c r="AB22" s="214"/>
      <c r="AC22" s="214"/>
      <c r="AD22" s="214"/>
      <c r="AE22" s="162"/>
      <c r="AH22" s="58"/>
      <c r="AI22" s="58"/>
      <c r="AJ22" s="58"/>
      <c r="AK22" s="58"/>
      <c r="AL22" s="58"/>
      <c r="AM22" s="58"/>
      <c r="AN22" s="58"/>
    </row>
    <row r="23" spans="1:41" s="35" customFormat="1" ht="24.75" customHeight="1">
      <c r="A23" s="59" t="s">
        <v>9</v>
      </c>
      <c r="B23" s="60" t="s">
        <v>10</v>
      </c>
      <c r="C23" s="61" t="s">
        <v>11</v>
      </c>
      <c r="D23" s="62" t="s">
        <v>12</v>
      </c>
      <c r="E23" s="62" t="s">
        <v>13</v>
      </c>
      <c r="F23" s="63" t="s">
        <v>89</v>
      </c>
      <c r="G23" s="64" t="s">
        <v>90</v>
      </c>
      <c r="H23" s="64" t="s">
        <v>91</v>
      </c>
      <c r="I23" s="64" t="s">
        <v>92</v>
      </c>
      <c r="J23" s="64" t="s">
        <v>93</v>
      </c>
      <c r="K23" s="65" t="s">
        <v>94</v>
      </c>
      <c r="L23" s="66" t="s">
        <v>95</v>
      </c>
      <c r="M23" s="248" t="s">
        <v>96</v>
      </c>
      <c r="N23" s="249"/>
      <c r="O23" s="67" t="s">
        <v>97</v>
      </c>
      <c r="P23" s="234" t="s">
        <v>98</v>
      </c>
      <c r="Q23" s="226"/>
      <c r="R23" s="46"/>
      <c r="S23" s="68" t="s">
        <v>78</v>
      </c>
      <c r="T23" s="69" t="s">
        <v>83</v>
      </c>
      <c r="U23" s="63"/>
      <c r="V23" s="63"/>
      <c r="W23" s="63"/>
      <c r="X23" s="70"/>
      <c r="Z23" s="71"/>
      <c r="AA23" s="72"/>
      <c r="AB23" s="72"/>
      <c r="AC23" s="72"/>
      <c r="AD23" s="72"/>
      <c r="AE23" s="73"/>
      <c r="AH23" s="24"/>
      <c r="AI23" s="24"/>
      <c r="AJ23" s="24"/>
      <c r="AK23" s="24"/>
      <c r="AL23" s="53"/>
      <c r="AM23" s="53"/>
      <c r="AN23" s="53"/>
      <c r="AO23" s="74"/>
    </row>
    <row r="24" spans="1:43" s="35" customFormat="1" ht="24" customHeight="1">
      <c r="A24" s="75" t="str">
        <f aca="true" ca="1" t="shared" si="1" ref="A24:B31">OFFSET(A24,-15,0)</f>
        <v>BRE</v>
      </c>
      <c r="B24" s="76">
        <f ca="1" t="shared" si="1"/>
        <v>35</v>
      </c>
      <c r="C24" s="77">
        <v>1</v>
      </c>
      <c r="D24" s="78" t="str">
        <f aca="true" ca="1" t="shared" si="2" ref="D24:E31">OFFSET(D24,-15,0)</f>
        <v>GRAIGNIC Michel</v>
      </c>
      <c r="E24" s="26" t="str">
        <f ca="1" t="shared" si="2"/>
        <v>M</v>
      </c>
      <c r="F24" s="26">
        <v>20</v>
      </c>
      <c r="G24" s="79">
        <v>0</v>
      </c>
      <c r="H24" s="79">
        <v>0</v>
      </c>
      <c r="I24" s="79">
        <v>7</v>
      </c>
      <c r="J24" s="79">
        <v>0</v>
      </c>
      <c r="K24" s="80">
        <v>0</v>
      </c>
      <c r="L24" s="81" t="s">
        <v>99</v>
      </c>
      <c r="M24" s="223">
        <f aca="true" t="shared" si="3" ref="M24:M31">SUM(G24:K24)</f>
        <v>7</v>
      </c>
      <c r="N24" s="224"/>
      <c r="O24" s="82"/>
      <c r="P24" s="225">
        <f aca="true" ca="1" t="shared" si="4" ref="P24:P31">SUM(OFFSET(P24,0,-10),OFFSET(P24,0,-3))</f>
        <v>27</v>
      </c>
      <c r="Q24" s="226"/>
      <c r="R24" s="46"/>
      <c r="S24" s="83" t="s">
        <v>41</v>
      </c>
      <c r="T24" s="84"/>
      <c r="U24" s="85"/>
      <c r="V24" s="85"/>
      <c r="W24" s="85"/>
      <c r="X24" s="86"/>
      <c r="Z24" s="83"/>
      <c r="AA24" s="85"/>
      <c r="AB24" s="85"/>
      <c r="AC24" s="85"/>
      <c r="AD24" s="85"/>
      <c r="AE24" s="86"/>
      <c r="AH24" s="33"/>
      <c r="AI24" s="33"/>
      <c r="AJ24" s="33"/>
      <c r="AK24" s="33"/>
      <c r="AL24" s="53"/>
      <c r="AM24" s="53"/>
      <c r="AN24" s="53"/>
      <c r="AO24" s="39"/>
      <c r="AQ24" s="35">
        <f aca="true" t="shared" si="5" ref="AQ24:AQ31">COUNT(G24:K24)</f>
        <v>5</v>
      </c>
    </row>
    <row r="25" spans="1:43" s="35" customFormat="1" ht="21" customHeight="1">
      <c r="A25" s="75" t="str">
        <f ca="1" t="shared" si="1"/>
        <v>PDL</v>
      </c>
      <c r="B25" s="76">
        <f ca="1" t="shared" si="1"/>
        <v>44</v>
      </c>
      <c r="C25" s="77">
        <v>2</v>
      </c>
      <c r="D25" s="78" t="str">
        <f ca="1" t="shared" si="2"/>
        <v>COUPRIE Olivier</v>
      </c>
      <c r="E25" s="26" t="str">
        <f ca="1" t="shared" si="2"/>
        <v>M</v>
      </c>
      <c r="F25" s="26">
        <v>0</v>
      </c>
      <c r="G25" s="79">
        <v>10</v>
      </c>
      <c r="H25" s="79">
        <v>10</v>
      </c>
      <c r="I25" s="79">
        <v>10</v>
      </c>
      <c r="J25" s="79">
        <v>0</v>
      </c>
      <c r="K25" s="80">
        <v>0</v>
      </c>
      <c r="L25" s="81" t="s">
        <v>99</v>
      </c>
      <c r="M25" s="223">
        <f t="shared" si="3"/>
        <v>30</v>
      </c>
      <c r="N25" s="224"/>
      <c r="O25" s="82"/>
      <c r="P25" s="225">
        <f ca="1" t="shared" si="4"/>
        <v>30</v>
      </c>
      <c r="Q25" s="226"/>
      <c r="R25" s="46"/>
      <c r="S25" s="87"/>
      <c r="T25" s="84"/>
      <c r="U25" s="85"/>
      <c r="V25" s="85"/>
      <c r="W25" s="85"/>
      <c r="X25" s="86"/>
      <c r="Z25" s="83"/>
      <c r="AA25" s="85"/>
      <c r="AB25" s="85"/>
      <c r="AC25" s="85"/>
      <c r="AD25" s="85"/>
      <c r="AE25" s="86"/>
      <c r="AH25" s="33"/>
      <c r="AI25" s="33"/>
      <c r="AJ25" s="33"/>
      <c r="AK25" s="33"/>
      <c r="AL25" s="53"/>
      <c r="AM25" s="53"/>
      <c r="AN25" s="53"/>
      <c r="AO25" s="39"/>
      <c r="AQ25" s="35">
        <f t="shared" si="5"/>
        <v>5</v>
      </c>
    </row>
    <row r="26" spans="1:50" s="35" customFormat="1" ht="21" customHeight="1">
      <c r="A26" s="75" t="str">
        <f ca="1" t="shared" si="1"/>
        <v>PDL</v>
      </c>
      <c r="B26" s="76">
        <f ca="1" t="shared" si="1"/>
        <v>49</v>
      </c>
      <c r="C26" s="77">
        <v>3</v>
      </c>
      <c r="D26" s="78" t="str">
        <f ca="1" t="shared" si="2"/>
        <v>FRESNAIS Joel</v>
      </c>
      <c r="E26" s="26" t="str">
        <f ca="1" t="shared" si="2"/>
        <v>M</v>
      </c>
      <c r="F26" s="26">
        <v>0</v>
      </c>
      <c r="G26" s="79">
        <v>0</v>
      </c>
      <c r="H26" s="79">
        <v>0</v>
      </c>
      <c r="I26" s="79">
        <v>10</v>
      </c>
      <c r="J26" s="79">
        <v>0</v>
      </c>
      <c r="K26" s="80">
        <v>10</v>
      </c>
      <c r="L26" s="81" t="s">
        <v>99</v>
      </c>
      <c r="M26" s="223">
        <f t="shared" si="3"/>
        <v>20</v>
      </c>
      <c r="N26" s="224"/>
      <c r="O26" s="82"/>
      <c r="P26" s="225">
        <f ca="1" t="shared" si="4"/>
        <v>20</v>
      </c>
      <c r="Q26" s="226"/>
      <c r="R26" s="46"/>
      <c r="S26" s="83" t="s">
        <v>49</v>
      </c>
      <c r="T26" s="84"/>
      <c r="U26" s="85"/>
      <c r="V26" s="85"/>
      <c r="W26" s="85"/>
      <c r="X26" s="86"/>
      <c r="Z26" s="83"/>
      <c r="AA26" s="85"/>
      <c r="AB26" s="85"/>
      <c r="AC26" s="85"/>
      <c r="AD26" s="85"/>
      <c r="AE26" s="86"/>
      <c r="AH26" s="33"/>
      <c r="AI26" s="33"/>
      <c r="AJ26" s="33"/>
      <c r="AK26" s="33"/>
      <c r="AL26" s="53"/>
      <c r="AM26" s="53"/>
      <c r="AN26" s="53"/>
      <c r="AO26" s="39"/>
      <c r="AQ26" s="35">
        <f t="shared" si="5"/>
        <v>5</v>
      </c>
      <c r="AR26" s="23"/>
      <c r="AT26" s="24"/>
      <c r="AU26" s="24"/>
      <c r="AV26" s="53"/>
      <c r="AW26" s="53"/>
      <c r="AX26" s="53"/>
    </row>
    <row r="27" spans="1:50" s="35" customFormat="1" ht="21" customHeight="1">
      <c r="A27" s="75" t="str">
        <f ca="1" t="shared" si="1"/>
        <v>PDL</v>
      </c>
      <c r="B27" s="76">
        <f ca="1" t="shared" si="1"/>
        <v>49</v>
      </c>
      <c r="C27" s="77">
        <v>4</v>
      </c>
      <c r="D27" s="78" t="str">
        <f ca="1" t="shared" si="2"/>
        <v>CUSSONNEAU David</v>
      </c>
      <c r="E27" s="26" t="str">
        <f ca="1" t="shared" si="2"/>
        <v>M</v>
      </c>
      <c r="F27" s="26">
        <v>74</v>
      </c>
      <c r="G27" s="79">
        <v>10</v>
      </c>
      <c r="H27" s="79">
        <v>10</v>
      </c>
      <c r="I27" s="79">
        <v>0</v>
      </c>
      <c r="J27" s="79">
        <v>10</v>
      </c>
      <c r="K27" s="80" t="str">
        <f>IF(L27&lt;&gt;"","-","")</f>
        <v>-</v>
      </c>
      <c r="L27" s="81" t="s">
        <v>100</v>
      </c>
      <c r="M27" s="223">
        <f t="shared" si="3"/>
        <v>30</v>
      </c>
      <c r="N27" s="224"/>
      <c r="O27" s="82"/>
      <c r="P27" s="238">
        <f ca="1" t="shared" si="4"/>
        <v>104</v>
      </c>
      <c r="Q27" s="226"/>
      <c r="R27" s="46"/>
      <c r="S27" s="87"/>
      <c r="T27" s="84"/>
      <c r="U27" s="85"/>
      <c r="V27" s="85"/>
      <c r="W27" s="85"/>
      <c r="X27" s="86"/>
      <c r="Z27" s="83"/>
      <c r="AA27" s="85"/>
      <c r="AB27" s="85"/>
      <c r="AC27" s="85"/>
      <c r="AD27" s="85"/>
      <c r="AE27" s="86"/>
      <c r="AH27" s="33"/>
      <c r="AI27" s="33"/>
      <c r="AJ27" s="33"/>
      <c r="AK27" s="33"/>
      <c r="AL27" s="53"/>
      <c r="AM27" s="53"/>
      <c r="AN27" s="53"/>
      <c r="AO27" s="39"/>
      <c r="AQ27" s="35">
        <f t="shared" si="5"/>
        <v>4</v>
      </c>
      <c r="AR27" s="24"/>
      <c r="AT27" s="24"/>
      <c r="AU27" s="24"/>
      <c r="AV27" s="53"/>
      <c r="AW27" s="53"/>
      <c r="AX27" s="53"/>
    </row>
    <row r="28" spans="1:50" s="35" customFormat="1" ht="21" customHeight="1">
      <c r="A28" s="75" t="str">
        <f ca="1" t="shared" si="1"/>
        <v>PC</v>
      </c>
      <c r="B28" s="76">
        <f ca="1" t="shared" si="1"/>
        <v>79</v>
      </c>
      <c r="C28" s="77">
        <v>5</v>
      </c>
      <c r="D28" s="78" t="str">
        <f ca="1" t="shared" si="2"/>
        <v>BARANGER Pedro</v>
      </c>
      <c r="E28" s="26" t="str">
        <f ca="1" t="shared" si="2"/>
        <v>M</v>
      </c>
      <c r="F28" s="26">
        <v>50</v>
      </c>
      <c r="G28" s="79">
        <v>0</v>
      </c>
      <c r="H28" s="79">
        <v>10</v>
      </c>
      <c r="I28" s="79">
        <v>10</v>
      </c>
      <c r="J28" s="79">
        <v>10</v>
      </c>
      <c r="K28" s="80">
        <v>10</v>
      </c>
      <c r="L28" s="81" t="s">
        <v>99</v>
      </c>
      <c r="M28" s="223">
        <f t="shared" si="3"/>
        <v>40</v>
      </c>
      <c r="N28" s="224"/>
      <c r="O28" s="82"/>
      <c r="P28" s="225">
        <f ca="1" t="shared" si="4"/>
        <v>90</v>
      </c>
      <c r="Q28" s="226"/>
      <c r="R28" s="46"/>
      <c r="S28" s="87"/>
      <c r="T28" s="85" t="s">
        <v>49</v>
      </c>
      <c r="U28" s="85"/>
      <c r="V28" s="85"/>
      <c r="W28" s="85"/>
      <c r="X28" s="86"/>
      <c r="Z28" s="83"/>
      <c r="AA28" s="85"/>
      <c r="AB28" s="85"/>
      <c r="AC28" s="85"/>
      <c r="AD28" s="85"/>
      <c r="AE28" s="86"/>
      <c r="AH28" s="33"/>
      <c r="AI28" s="33"/>
      <c r="AJ28" s="33"/>
      <c r="AK28" s="33"/>
      <c r="AL28" s="53"/>
      <c r="AM28" s="53"/>
      <c r="AN28" s="53"/>
      <c r="AO28" s="39"/>
      <c r="AQ28" s="35">
        <f t="shared" si="5"/>
        <v>5</v>
      </c>
      <c r="AR28" s="33"/>
      <c r="AT28" s="24"/>
      <c r="AU28" s="24"/>
      <c r="AV28" s="53"/>
      <c r="AW28" s="53"/>
      <c r="AX28" s="53"/>
    </row>
    <row r="29" spans="1:50" s="35" customFormat="1" ht="21" customHeight="1">
      <c r="A29" s="75" t="str">
        <f ca="1" t="shared" si="1"/>
        <v>PDL</v>
      </c>
      <c r="B29" s="76">
        <f ca="1" t="shared" si="1"/>
        <v>49</v>
      </c>
      <c r="C29" s="77">
        <v>6</v>
      </c>
      <c r="D29" s="78" t="str">
        <f ca="1" t="shared" si="2"/>
        <v>CLEMENCEAU Vincent</v>
      </c>
      <c r="E29" s="26" t="str">
        <f ca="1" t="shared" si="2"/>
        <v>M</v>
      </c>
      <c r="F29" s="26">
        <v>80</v>
      </c>
      <c r="G29" s="79">
        <v>0</v>
      </c>
      <c r="H29" s="79">
        <v>0</v>
      </c>
      <c r="I29" s="79">
        <v>0</v>
      </c>
      <c r="J29" s="79">
        <v>10</v>
      </c>
      <c r="K29" s="80">
        <v>0</v>
      </c>
      <c r="L29" s="81" t="s">
        <v>99</v>
      </c>
      <c r="M29" s="223">
        <f t="shared" si="3"/>
        <v>10</v>
      </c>
      <c r="N29" s="224"/>
      <c r="O29" s="82"/>
      <c r="P29" s="225">
        <f ca="1" t="shared" si="4"/>
        <v>90</v>
      </c>
      <c r="Q29" s="226"/>
      <c r="R29" s="46"/>
      <c r="S29" s="87"/>
      <c r="T29" s="84"/>
      <c r="U29" s="85"/>
      <c r="V29" s="85"/>
      <c r="W29" s="85"/>
      <c r="X29" s="86"/>
      <c r="Z29" s="83"/>
      <c r="AA29" s="85"/>
      <c r="AB29" s="85"/>
      <c r="AC29" s="85"/>
      <c r="AD29" s="85"/>
      <c r="AE29" s="86"/>
      <c r="AH29" s="33"/>
      <c r="AI29" s="33"/>
      <c r="AJ29" s="33"/>
      <c r="AK29" s="33"/>
      <c r="AL29" s="53"/>
      <c r="AM29" s="53"/>
      <c r="AN29" s="53"/>
      <c r="AO29" s="39"/>
      <c r="AQ29" s="35">
        <f t="shared" si="5"/>
        <v>5</v>
      </c>
      <c r="AR29" s="24"/>
      <c r="AT29" s="24"/>
      <c r="AU29" s="24"/>
      <c r="AV29" s="53"/>
      <c r="AW29" s="53"/>
      <c r="AX29" s="53"/>
    </row>
    <row r="30" spans="1:50" s="35" customFormat="1" ht="21" customHeight="1">
      <c r="A30" s="75" t="str">
        <f ca="1" t="shared" si="1"/>
        <v>PDL</v>
      </c>
      <c r="B30" s="76">
        <f ca="1" t="shared" si="1"/>
        <v>49</v>
      </c>
      <c r="C30" s="77">
        <v>7</v>
      </c>
      <c r="D30" s="78" t="str">
        <f ca="1" t="shared" si="2"/>
        <v>FARET Miguel</v>
      </c>
      <c r="E30" s="26" t="str">
        <f ca="1" t="shared" si="2"/>
        <v>M</v>
      </c>
      <c r="F30" s="26">
        <v>10</v>
      </c>
      <c r="G30" s="79">
        <v>0</v>
      </c>
      <c r="H30" s="79">
        <v>0</v>
      </c>
      <c r="I30" s="79">
        <v>10</v>
      </c>
      <c r="J30" s="79">
        <v>10</v>
      </c>
      <c r="K30" s="80">
        <v>0</v>
      </c>
      <c r="L30" s="81" t="s">
        <v>99</v>
      </c>
      <c r="M30" s="223">
        <f t="shared" si="3"/>
        <v>20</v>
      </c>
      <c r="N30" s="224"/>
      <c r="O30" s="82"/>
      <c r="P30" s="234">
        <f ca="1" t="shared" si="4"/>
        <v>30</v>
      </c>
      <c r="Q30" s="226"/>
      <c r="R30" s="46"/>
      <c r="S30" s="87"/>
      <c r="T30" s="85" t="s">
        <v>41</v>
      </c>
      <c r="U30" s="85"/>
      <c r="V30" s="85"/>
      <c r="W30" s="85"/>
      <c r="X30" s="86"/>
      <c r="Z30" s="83"/>
      <c r="AA30" s="85"/>
      <c r="AB30" s="85"/>
      <c r="AC30" s="85"/>
      <c r="AD30" s="85"/>
      <c r="AE30" s="86"/>
      <c r="AH30" s="33"/>
      <c r="AI30" s="33"/>
      <c r="AJ30" s="33"/>
      <c r="AK30" s="33"/>
      <c r="AL30" s="53"/>
      <c r="AM30" s="53"/>
      <c r="AN30" s="53"/>
      <c r="AO30" s="39"/>
      <c r="AQ30" s="35">
        <f t="shared" si="5"/>
        <v>5</v>
      </c>
      <c r="AR30" s="24"/>
      <c r="AT30" s="24"/>
      <c r="AU30" s="24"/>
      <c r="AV30" s="53"/>
      <c r="AW30" s="53"/>
      <c r="AX30" s="53"/>
    </row>
    <row r="31" spans="1:50" s="35" customFormat="1" ht="21" customHeight="1" thickBot="1">
      <c r="A31" s="88" t="str">
        <f ca="1" t="shared" si="1"/>
        <v>BRE</v>
      </c>
      <c r="B31" s="89">
        <f ca="1" t="shared" si="1"/>
        <v>56</v>
      </c>
      <c r="C31" s="90">
        <v>8</v>
      </c>
      <c r="D31" s="91" t="str">
        <f ca="1" t="shared" si="2"/>
        <v>MOENECLAEY Erik</v>
      </c>
      <c r="E31" s="92" t="str">
        <f ca="1" t="shared" si="2"/>
        <v>M</v>
      </c>
      <c r="F31" s="92">
        <v>80</v>
      </c>
      <c r="G31" s="93">
        <v>10</v>
      </c>
      <c r="H31" s="93">
        <v>10</v>
      </c>
      <c r="I31" s="93" t="str">
        <f>IF(L31&lt;&gt;"","-","")</f>
        <v>-</v>
      </c>
      <c r="J31" s="93" t="str">
        <f>IF(L31&lt;&gt;"","-","")</f>
        <v>-</v>
      </c>
      <c r="K31" s="94" t="str">
        <f>IF(L31&lt;&gt;"","-","")</f>
        <v>-</v>
      </c>
      <c r="L31" s="95" t="s">
        <v>100</v>
      </c>
      <c r="M31" s="235">
        <f t="shared" si="3"/>
        <v>20</v>
      </c>
      <c r="N31" s="236"/>
      <c r="O31" s="82"/>
      <c r="P31" s="238">
        <f ca="1" t="shared" si="4"/>
        <v>100</v>
      </c>
      <c r="Q31" s="226"/>
      <c r="R31" s="46"/>
      <c r="S31" s="96"/>
      <c r="T31" s="97"/>
      <c r="U31" s="98"/>
      <c r="V31" s="98"/>
      <c r="W31" s="98"/>
      <c r="X31" s="99"/>
      <c r="Z31" s="100"/>
      <c r="AA31" s="98"/>
      <c r="AB31" s="98"/>
      <c r="AC31" s="98"/>
      <c r="AD31" s="98"/>
      <c r="AE31" s="99"/>
      <c r="AH31" s="33"/>
      <c r="AI31" s="33"/>
      <c r="AJ31" s="33"/>
      <c r="AK31" s="33"/>
      <c r="AL31" s="53"/>
      <c r="AM31" s="53"/>
      <c r="AN31" s="53"/>
      <c r="AO31" s="39"/>
      <c r="AQ31" s="35">
        <f t="shared" si="5"/>
        <v>2</v>
      </c>
      <c r="AR31" s="24"/>
      <c r="AT31" s="24"/>
      <c r="AU31" s="24"/>
      <c r="AV31" s="53"/>
      <c r="AW31" s="53"/>
      <c r="AX31" s="53"/>
    </row>
    <row r="32" spans="1:50" s="35" customFormat="1" ht="14.25" customHeight="1">
      <c r="A32" s="39"/>
      <c r="B32" s="39"/>
      <c r="C32" s="237" t="s">
        <v>101</v>
      </c>
      <c r="D32" s="237"/>
      <c r="E32" s="237"/>
      <c r="F32" s="237"/>
      <c r="G32" s="237"/>
      <c r="H32" s="237"/>
      <c r="I32" s="237"/>
      <c r="J32" s="237"/>
      <c r="K32" s="237"/>
      <c r="L32" s="237"/>
      <c r="M32" s="233" t="s">
        <v>102</v>
      </c>
      <c r="N32" s="233"/>
      <c r="O32" s="233"/>
      <c r="P32" s="233"/>
      <c r="Q32" s="233"/>
      <c r="R32" s="102"/>
      <c r="S32" s="102"/>
      <c r="T32" s="102"/>
      <c r="U32" s="102"/>
      <c r="V32" s="102"/>
      <c r="W32" s="102"/>
      <c r="X32" s="102"/>
      <c r="Y32" s="102"/>
      <c r="Z32" s="53"/>
      <c r="AA32" s="103"/>
      <c r="AB32" s="103"/>
      <c r="AC32" s="104"/>
      <c r="AD32" s="105"/>
      <c r="AE32" s="105"/>
      <c r="AF32" s="53"/>
      <c r="AG32" s="53"/>
      <c r="AH32" s="53"/>
      <c r="AI32" s="53"/>
      <c r="AN32" s="106"/>
      <c r="AO32" s="106"/>
      <c r="AP32" s="106"/>
      <c r="AR32" s="53"/>
      <c r="AS32" s="53"/>
      <c r="AT32" s="107"/>
      <c r="AU32" s="24"/>
      <c r="AV32" s="24"/>
      <c r="AW32" s="24"/>
      <c r="AX32" s="24"/>
    </row>
    <row r="33" spans="1:50" s="35" customFormat="1" ht="21" customHeight="1">
      <c r="A33" s="39"/>
      <c r="B33" s="39"/>
      <c r="C33" s="108"/>
      <c r="D33" s="39"/>
      <c r="E33" s="39"/>
      <c r="F33" s="39"/>
      <c r="G33" s="39"/>
      <c r="H33" s="39"/>
      <c r="I33" s="39"/>
      <c r="J33" s="39"/>
      <c r="K33" s="39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53"/>
      <c r="AA33" s="103"/>
      <c r="AB33" s="103"/>
      <c r="AC33" s="104"/>
      <c r="AD33" s="105"/>
      <c r="AE33" s="105"/>
      <c r="AF33" s="53"/>
      <c r="AG33" s="53"/>
      <c r="AH33" s="53"/>
      <c r="AI33" s="53"/>
      <c r="AN33" s="106"/>
      <c r="AO33" s="106"/>
      <c r="AP33" s="106"/>
      <c r="AR33" s="53"/>
      <c r="AS33" s="53"/>
      <c r="AT33" s="107"/>
      <c r="AU33" s="24"/>
      <c r="AV33" s="33"/>
      <c r="AW33" s="24"/>
      <c r="AX33" s="24"/>
    </row>
    <row r="34" spans="1:50" s="35" customFormat="1" ht="21" customHeight="1">
      <c r="A34" s="37"/>
      <c r="B34" s="37"/>
      <c r="C34" s="37"/>
      <c r="D34" s="109"/>
      <c r="E34" s="109"/>
      <c r="F34" s="109"/>
      <c r="G34" s="109"/>
      <c r="H34" s="109"/>
      <c r="I34" s="109"/>
      <c r="J34" s="109"/>
      <c r="K34" s="109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110"/>
      <c r="AG34" s="110"/>
      <c r="AH34" s="110"/>
      <c r="AI34" s="110"/>
      <c r="AJ34" s="110"/>
      <c r="AK34" s="37"/>
      <c r="AR34" s="53"/>
      <c r="AS34" s="53"/>
      <c r="AT34" s="107"/>
      <c r="AU34" s="33"/>
      <c r="AV34" s="33"/>
      <c r="AW34" s="24"/>
      <c r="AX34" s="24"/>
    </row>
    <row r="35" spans="1:46" s="35" customFormat="1" ht="14.25" customHeight="1" hidden="1">
      <c r="A35" s="37"/>
      <c r="B35" s="37"/>
      <c r="C35" s="55">
        <f>COUNT(L35:AE35,S42:X42,Z42:AE42)</f>
        <v>18</v>
      </c>
      <c r="D35" s="55"/>
      <c r="G35" s="227" t="s">
        <v>103</v>
      </c>
      <c r="H35" s="228"/>
      <c r="I35" s="228"/>
      <c r="J35" s="228"/>
      <c r="K35" s="229"/>
      <c r="L35" s="111">
        <v>1</v>
      </c>
      <c r="M35" s="111">
        <v>2</v>
      </c>
      <c r="N35" s="111">
        <v>3</v>
      </c>
      <c r="O35" s="111">
        <v>4</v>
      </c>
      <c r="P35" s="111">
        <v>5</v>
      </c>
      <c r="Q35" s="111">
        <v>6</v>
      </c>
      <c r="R35" s="111">
        <v>7</v>
      </c>
      <c r="S35" s="112">
        <v>8</v>
      </c>
      <c r="T35" s="112">
        <v>9</v>
      </c>
      <c r="U35" s="111">
        <v>10</v>
      </c>
      <c r="V35" s="111">
        <v>11</v>
      </c>
      <c r="W35" s="111">
        <v>12</v>
      </c>
      <c r="X35" s="111"/>
      <c r="Y35" s="111"/>
      <c r="Z35" s="111"/>
      <c r="AA35" s="111">
        <v>13</v>
      </c>
      <c r="AB35" s="111">
        <v>14</v>
      </c>
      <c r="AC35" s="111">
        <v>15</v>
      </c>
      <c r="AD35" s="111"/>
      <c r="AE35" s="111">
        <v>16</v>
      </c>
      <c r="AF35" s="113"/>
      <c r="AG35" s="113"/>
      <c r="AH35" s="113"/>
      <c r="AI35" s="113"/>
      <c r="AJ35" s="113"/>
      <c r="AK35" s="114"/>
      <c r="AL35" s="44"/>
      <c r="AM35" s="44"/>
      <c r="AN35" s="44"/>
      <c r="AO35" s="44"/>
      <c r="AT35" s="43"/>
    </row>
    <row r="36" spans="1:46" s="35" customFormat="1" ht="14.25" customHeight="1" hidden="1">
      <c r="A36" s="37"/>
      <c r="B36" s="37"/>
      <c r="G36" s="230" t="s">
        <v>104</v>
      </c>
      <c r="H36" s="231"/>
      <c r="I36" s="231"/>
      <c r="J36" s="231"/>
      <c r="K36" s="232"/>
      <c r="L36" s="111">
        <v>1</v>
      </c>
      <c r="M36" s="111">
        <v>1</v>
      </c>
      <c r="N36" s="111">
        <v>2</v>
      </c>
      <c r="O36" s="111">
        <v>1</v>
      </c>
      <c r="P36" s="111">
        <v>2</v>
      </c>
      <c r="Q36" s="111">
        <v>2</v>
      </c>
      <c r="R36" s="111">
        <v>3</v>
      </c>
      <c r="S36" s="112">
        <v>2</v>
      </c>
      <c r="T36" s="112">
        <v>3</v>
      </c>
      <c r="U36" s="111">
        <v>3</v>
      </c>
      <c r="V36" s="111">
        <v>4</v>
      </c>
      <c r="W36" s="111">
        <v>3</v>
      </c>
      <c r="X36" s="111"/>
      <c r="Y36" s="111"/>
      <c r="Z36" s="111"/>
      <c r="AA36" s="111">
        <v>4</v>
      </c>
      <c r="AB36" s="111">
        <v>5</v>
      </c>
      <c r="AC36" s="111">
        <v>4</v>
      </c>
      <c r="AD36" s="111"/>
      <c r="AE36" s="111">
        <v>5</v>
      </c>
      <c r="AF36" s="113"/>
      <c r="AG36" s="113"/>
      <c r="AH36" s="113"/>
      <c r="AI36" s="113"/>
      <c r="AJ36" s="113"/>
      <c r="AK36" s="114"/>
      <c r="AL36" s="44"/>
      <c r="AM36" s="44"/>
      <c r="AN36" s="44"/>
      <c r="AO36" s="44"/>
      <c r="AT36" s="43"/>
    </row>
    <row r="37" spans="1:46" s="35" customFormat="1" ht="14.25" customHeight="1" hidden="1">
      <c r="A37" s="37"/>
      <c r="B37" s="37"/>
      <c r="C37" s="55"/>
      <c r="G37" s="230" t="s">
        <v>105</v>
      </c>
      <c r="H37" s="231"/>
      <c r="I37" s="231"/>
      <c r="J37" s="231"/>
      <c r="K37" s="232"/>
      <c r="L37" s="111">
        <v>1</v>
      </c>
      <c r="M37" s="111">
        <v>1</v>
      </c>
      <c r="N37" s="111">
        <v>1</v>
      </c>
      <c r="O37" s="111">
        <v>1</v>
      </c>
      <c r="P37" s="111"/>
      <c r="Q37" s="111"/>
      <c r="R37" s="111"/>
      <c r="S37" s="112"/>
      <c r="T37" s="112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3"/>
      <c r="AG37" s="113"/>
      <c r="AH37" s="113"/>
      <c r="AI37" s="113"/>
      <c r="AJ37" s="113"/>
      <c r="AK37" s="114"/>
      <c r="AL37" s="44"/>
      <c r="AM37" s="44"/>
      <c r="AN37" s="44"/>
      <c r="AO37" s="44"/>
      <c r="AT37" s="43"/>
    </row>
    <row r="38" spans="1:46" s="35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6"/>
      <c r="AG38" s="6"/>
      <c r="AH38" s="6"/>
      <c r="AI38" s="6"/>
      <c r="AJ38" s="6"/>
      <c r="AK38" s="115"/>
      <c r="AL38" s="3"/>
      <c r="AM38" s="3"/>
      <c r="AN38" s="3"/>
      <c r="AO38" s="3"/>
      <c r="AP38" s="3"/>
      <c r="AQ38" s="3"/>
      <c r="AR38" s="3"/>
      <c r="AS38" s="3"/>
      <c r="AT38" s="7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16">
        <v>0</v>
      </c>
      <c r="M39" s="116">
        <v>10</v>
      </c>
      <c r="N39" s="116">
        <v>10</v>
      </c>
      <c r="O39" s="116">
        <v>0</v>
      </c>
      <c r="P39" s="116">
        <v>0</v>
      </c>
      <c r="Q39" s="116">
        <v>10</v>
      </c>
      <c r="R39" s="116">
        <v>0</v>
      </c>
      <c r="S39" s="116">
        <v>0</v>
      </c>
      <c r="T39" s="116">
        <v>10</v>
      </c>
      <c r="U39" s="116">
        <v>7</v>
      </c>
      <c r="V39" s="116">
        <v>0</v>
      </c>
      <c r="W39" s="116">
        <v>10</v>
      </c>
      <c r="X39" s="116"/>
      <c r="Y39" s="116"/>
      <c r="Z39" s="116"/>
      <c r="AA39" s="116">
        <v>0</v>
      </c>
      <c r="AB39" s="116">
        <v>0</v>
      </c>
      <c r="AC39" s="116">
        <v>0</v>
      </c>
      <c r="AD39" s="116"/>
      <c r="AE39" s="116">
        <v>0</v>
      </c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2:31" ht="15" hidden="1">
      <c r="L40" s="116">
        <v>0</v>
      </c>
      <c r="M40" s="116">
        <v>0</v>
      </c>
      <c r="N40" s="116">
        <v>10</v>
      </c>
      <c r="O40" s="116">
        <v>10</v>
      </c>
      <c r="P40" s="116"/>
      <c r="Q40" s="116"/>
      <c r="R40" s="116">
        <v>10</v>
      </c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</row>
    <row r="41" ht="5.25" customHeight="1" hidden="1"/>
    <row r="42" spans="4:31" ht="14.25" customHeight="1" hidden="1">
      <c r="D42" s="35"/>
      <c r="S42" s="117">
        <v>17</v>
      </c>
      <c r="T42" s="117">
        <v>18</v>
      </c>
      <c r="U42" s="117"/>
      <c r="V42" s="117"/>
      <c r="W42" s="117"/>
      <c r="X42" s="117"/>
      <c r="Y42" s="3"/>
      <c r="Z42" s="117"/>
      <c r="AA42" s="117"/>
      <c r="AB42" s="117"/>
      <c r="AC42" s="117"/>
      <c r="AD42" s="117"/>
      <c r="AE42" s="117"/>
    </row>
    <row r="43" spans="4:31" ht="15" hidden="1">
      <c r="D43" s="35"/>
      <c r="S43" s="116">
        <v>5</v>
      </c>
      <c r="T43" s="116">
        <v>5</v>
      </c>
      <c r="U43" s="116"/>
      <c r="V43" s="116"/>
      <c r="W43" s="116"/>
      <c r="X43" s="116"/>
      <c r="Z43" s="116"/>
      <c r="AA43" s="116"/>
      <c r="AB43" s="116"/>
      <c r="AC43" s="116"/>
      <c r="AD43" s="116"/>
      <c r="AE43" s="116"/>
    </row>
    <row r="44" spans="19:31" ht="15" hidden="1">
      <c r="S44" s="116">
        <v>5</v>
      </c>
      <c r="T44" s="116">
        <v>5</v>
      </c>
      <c r="U44" s="116"/>
      <c r="V44" s="116"/>
      <c r="W44" s="116"/>
      <c r="X44" s="116"/>
      <c r="Z44" s="116"/>
      <c r="AA44" s="116"/>
      <c r="AB44" s="116"/>
      <c r="AC44" s="116"/>
      <c r="AD44" s="116"/>
      <c r="AE44" s="116"/>
    </row>
    <row r="45" ht="4.5" customHeight="1" hidden="1"/>
    <row r="46" spans="19:31" ht="15" hidden="1">
      <c r="S46" s="116">
        <v>0</v>
      </c>
      <c r="T46" s="116">
        <v>10</v>
      </c>
      <c r="U46" s="116"/>
      <c r="V46" s="116"/>
      <c r="W46" s="116"/>
      <c r="X46" s="116"/>
      <c r="Z46" s="116"/>
      <c r="AA46" s="116"/>
      <c r="AB46" s="116"/>
      <c r="AC46" s="116"/>
      <c r="AD46" s="116"/>
      <c r="AE46" s="116"/>
    </row>
    <row r="47" spans="19:31" ht="15" hidden="1">
      <c r="S47" s="116">
        <v>10</v>
      </c>
      <c r="T47" s="116">
        <v>0</v>
      </c>
      <c r="U47" s="116"/>
      <c r="V47" s="116"/>
      <c r="W47" s="116"/>
      <c r="X47" s="116"/>
      <c r="Z47" s="116"/>
      <c r="AA47" s="116"/>
      <c r="AB47" s="116"/>
      <c r="AC47" s="116"/>
      <c r="AD47" s="116"/>
      <c r="AE47" s="116"/>
    </row>
  </sheetData>
  <sheetProtection selectLockedCells="1"/>
  <mergeCells count="51">
    <mergeCell ref="D5:F5"/>
    <mergeCell ref="M5:W5"/>
    <mergeCell ref="Y2:Y3"/>
    <mergeCell ref="Z2:Z3"/>
    <mergeCell ref="Z5:AB6"/>
    <mergeCell ref="G14:K14"/>
    <mergeCell ref="G15:K15"/>
    <mergeCell ref="D20:F20"/>
    <mergeCell ref="X1:Z1"/>
    <mergeCell ref="D2:F2"/>
    <mergeCell ref="G2:K2"/>
    <mergeCell ref="M2:N2"/>
    <mergeCell ref="O2:R2"/>
    <mergeCell ref="X2:X3"/>
    <mergeCell ref="G4:K6"/>
    <mergeCell ref="G12:K12"/>
    <mergeCell ref="G13:K13"/>
    <mergeCell ref="G11:K11"/>
    <mergeCell ref="G8:K8"/>
    <mergeCell ref="G9:K9"/>
    <mergeCell ref="G10:K10"/>
    <mergeCell ref="M23:N23"/>
    <mergeCell ref="P23:Q23"/>
    <mergeCell ref="M24:N24"/>
    <mergeCell ref="AC5:AE6"/>
    <mergeCell ref="M6:O6"/>
    <mergeCell ref="P24:Q24"/>
    <mergeCell ref="G16:K16"/>
    <mergeCell ref="Z20:AE20"/>
    <mergeCell ref="S22:X22"/>
    <mergeCell ref="Z22:AE22"/>
    <mergeCell ref="Z19:AE19"/>
    <mergeCell ref="M25:N25"/>
    <mergeCell ref="P25:Q25"/>
    <mergeCell ref="M27:N27"/>
    <mergeCell ref="P27:Q27"/>
    <mergeCell ref="M26:N26"/>
    <mergeCell ref="P26:Q26"/>
    <mergeCell ref="G37:K37"/>
    <mergeCell ref="M29:N29"/>
    <mergeCell ref="P29:Q29"/>
    <mergeCell ref="M30:N30"/>
    <mergeCell ref="P30:Q30"/>
    <mergeCell ref="M31:N31"/>
    <mergeCell ref="C32:L32"/>
    <mergeCell ref="P31:Q31"/>
    <mergeCell ref="M28:N28"/>
    <mergeCell ref="P28:Q28"/>
    <mergeCell ref="G35:K35"/>
    <mergeCell ref="G36:K36"/>
    <mergeCell ref="M32:Q32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6" zoomScaleNormal="86" workbookViewId="0" topLeftCell="C8">
      <pane ySplit="1" topLeftCell="BM9" activePane="bottomLeft" state="frozen"/>
      <selection pane="topLeft" activeCell="D9" sqref="D9"/>
      <selection pane="bottomLeft" activeCell="G8" sqref="G8:K8"/>
    </sheetView>
  </sheetViews>
  <sheetFormatPr defaultColWidth="4.00390625" defaultRowHeight="12.75"/>
  <cols>
    <col min="1" max="1" width="6.140625" style="8" hidden="1" customWidth="1"/>
    <col min="2" max="2" width="5.140625" style="8" hidden="1" customWidth="1"/>
    <col min="3" max="3" width="4.421875" style="8" customWidth="1"/>
    <col min="4" max="4" width="22.140625" style="8" customWidth="1"/>
    <col min="5" max="5" width="3.140625" style="8" customWidth="1"/>
    <col min="6" max="6" width="7.7109375" style="8" customWidth="1"/>
    <col min="7" max="11" width="3.8515625" style="8" customWidth="1"/>
    <col min="12" max="41" width="4.00390625" style="8" customWidth="1"/>
    <col min="42" max="42" width="20.00390625" style="8" hidden="1" customWidth="1"/>
    <col min="43" max="43" width="4.00390625" style="8" hidden="1" customWidth="1"/>
    <col min="44" max="45" width="4.00390625" style="8" customWidth="1"/>
    <col min="46" max="46" width="10.421875" style="13" customWidth="1"/>
    <col min="47" max="238" width="11.421875" style="8" customWidth="1"/>
    <col min="239" max="240" width="4.00390625" style="8" customWidth="1"/>
    <col min="241" max="241" width="4.421875" style="8" customWidth="1"/>
    <col min="242" max="242" width="22.140625" style="8" customWidth="1"/>
    <col min="243" max="243" width="3.140625" style="8" customWidth="1"/>
    <col min="244" max="244" width="7.7109375" style="8" customWidth="1"/>
    <col min="245" max="245" width="19.421875" style="8" customWidth="1"/>
    <col min="246" max="254" width="4.00390625" style="8" customWidth="1"/>
    <col min="255" max="16384" width="4.00390625" style="8" customWidth="1"/>
  </cols>
  <sheetData>
    <row r="1" spans="1:47" ht="15.75" thickBot="1">
      <c r="A1" s="1"/>
      <c r="B1" s="1"/>
      <c r="C1" s="2">
        <v>7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263" t="s">
        <v>0</v>
      </c>
      <c r="Y1" s="263"/>
      <c r="Z1" s="263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9"/>
      <c r="D2" s="264" t="s">
        <v>1</v>
      </c>
      <c r="E2" s="264"/>
      <c r="F2" s="265"/>
      <c r="G2" s="266" t="s">
        <v>287</v>
      </c>
      <c r="H2" s="266"/>
      <c r="I2" s="266"/>
      <c r="J2" s="266"/>
      <c r="K2" s="266"/>
      <c r="L2" s="4">
        <v>2</v>
      </c>
      <c r="M2" s="256" t="s">
        <v>3</v>
      </c>
      <c r="N2" s="256"/>
      <c r="O2" s="267">
        <f ca="1">TODAY()</f>
        <v>42163</v>
      </c>
      <c r="P2" s="267"/>
      <c r="Q2" s="267"/>
      <c r="R2" s="267"/>
      <c r="S2" s="5"/>
      <c r="T2" s="10" t="s">
        <v>277</v>
      </c>
      <c r="U2" s="10"/>
      <c r="V2" s="10"/>
      <c r="W2" s="5"/>
      <c r="X2" s="268" t="str">
        <f>IF(T2="","",T2)</f>
        <v>4</v>
      </c>
      <c r="Y2" s="268">
        <f>IF(U2="","",U2)</f>
      </c>
      <c r="Z2" s="268">
        <f>IF(V2="","",V2)</f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1"/>
      <c r="M3" s="11"/>
      <c r="N3" s="5"/>
      <c r="O3" s="5"/>
      <c r="P3" s="5"/>
      <c r="Q3" s="5"/>
      <c r="R3" s="5"/>
      <c r="S3" s="5"/>
      <c r="T3" s="3"/>
      <c r="U3" s="3"/>
      <c r="V3" s="3"/>
      <c r="W3" s="5"/>
      <c r="X3" s="269"/>
      <c r="Y3" s="269"/>
      <c r="Z3" s="269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5" customHeight="1" thickBot="1">
      <c r="A4" s="1"/>
      <c r="B4" s="1"/>
      <c r="C4" s="9"/>
      <c r="D4" s="3"/>
      <c r="E4" s="3"/>
      <c r="G4" s="270"/>
      <c r="H4" s="270"/>
      <c r="I4" s="270"/>
      <c r="J4" s="270"/>
      <c r="K4" s="27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5" customHeight="1" thickTop="1">
      <c r="A5" s="1"/>
      <c r="B5" s="1"/>
      <c r="C5" s="9"/>
      <c r="D5" s="271" t="s">
        <v>5</v>
      </c>
      <c r="E5" s="271"/>
      <c r="F5" s="272"/>
      <c r="G5" s="270"/>
      <c r="H5" s="270"/>
      <c r="I5" s="270"/>
      <c r="J5" s="270"/>
      <c r="K5" s="270"/>
      <c r="L5" s="3"/>
      <c r="M5" s="273" t="s">
        <v>6</v>
      </c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5"/>
      <c r="Y5" s="5"/>
      <c r="Z5" s="274" t="s">
        <v>7</v>
      </c>
      <c r="AA5" s="274"/>
      <c r="AB5" s="275"/>
      <c r="AC5" s="250" t="str">
        <f>LEFT(G2,2)</f>
        <v>23</v>
      </c>
      <c r="AD5" s="251"/>
      <c r="AE5" s="252"/>
      <c r="AH5" s="6"/>
      <c r="AI5" s="6"/>
      <c r="AJ5" s="6"/>
      <c r="AK5" s="12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270"/>
      <c r="H6" s="270"/>
      <c r="I6" s="270"/>
      <c r="J6" s="270"/>
      <c r="K6" s="270"/>
      <c r="L6" s="3"/>
      <c r="M6" s="256" t="s">
        <v>8</v>
      </c>
      <c r="N6" s="256"/>
      <c r="O6" s="256"/>
      <c r="P6" s="3"/>
      <c r="Q6" s="3"/>
      <c r="R6" s="3"/>
      <c r="S6" s="3"/>
      <c r="T6" s="3"/>
      <c r="U6" s="3"/>
      <c r="V6" s="3"/>
      <c r="W6" s="5"/>
      <c r="X6" s="5"/>
      <c r="Y6" s="5"/>
      <c r="Z6" s="274"/>
      <c r="AA6" s="274"/>
      <c r="AB6" s="275"/>
      <c r="AC6" s="253"/>
      <c r="AD6" s="254"/>
      <c r="AE6" s="255"/>
      <c r="AH6" s="6"/>
      <c r="AI6" s="6"/>
      <c r="AJ6" s="6"/>
      <c r="AK6" s="12"/>
      <c r="AL6" s="14"/>
      <c r="AM6" s="14"/>
      <c r="AN6" s="14"/>
      <c r="AO6" s="14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5"/>
      <c r="AG7" s="15"/>
      <c r="AH7" s="15"/>
      <c r="AI7" s="15"/>
      <c r="AJ7" s="15"/>
      <c r="AK7" s="16"/>
      <c r="AP7" s="17"/>
      <c r="AQ7" s="3"/>
      <c r="AR7" s="3"/>
    </row>
    <row r="8" spans="1:46" ht="19.5" customHeight="1">
      <c r="A8" s="18" t="s">
        <v>9</v>
      </c>
      <c r="B8" s="18" t="s">
        <v>10</v>
      </c>
      <c r="C8" s="19" t="s">
        <v>11</v>
      </c>
      <c r="D8" s="20" t="s">
        <v>12</v>
      </c>
      <c r="E8" s="20" t="s">
        <v>13</v>
      </c>
      <c r="F8" s="19" t="s">
        <v>14</v>
      </c>
      <c r="G8" s="257" t="s">
        <v>15</v>
      </c>
      <c r="H8" s="258"/>
      <c r="I8" s="258"/>
      <c r="J8" s="258"/>
      <c r="K8" s="259"/>
      <c r="L8" s="157" t="s">
        <v>21</v>
      </c>
      <c r="M8" s="157" t="s">
        <v>23</v>
      </c>
      <c r="N8" s="157" t="s">
        <v>29</v>
      </c>
      <c r="O8" s="157" t="s">
        <v>77</v>
      </c>
      <c r="P8" s="157" t="s">
        <v>33</v>
      </c>
      <c r="Q8" s="157" t="s">
        <v>18</v>
      </c>
      <c r="R8" s="157" t="s">
        <v>24</v>
      </c>
      <c r="S8" s="157" t="s">
        <v>78</v>
      </c>
      <c r="T8" s="157" t="s">
        <v>81</v>
      </c>
      <c r="U8" s="157" t="s">
        <v>83</v>
      </c>
      <c r="V8" s="157" t="s">
        <v>17</v>
      </c>
      <c r="W8" s="157" t="s">
        <v>16</v>
      </c>
      <c r="X8" s="157" t="s">
        <v>82</v>
      </c>
      <c r="Y8" s="157" t="s">
        <v>27</v>
      </c>
      <c r="Z8" s="157" t="s">
        <v>26</v>
      </c>
      <c r="AA8" s="157" t="s">
        <v>20</v>
      </c>
      <c r="AB8" s="157" t="s">
        <v>35</v>
      </c>
      <c r="AE8" s="23"/>
      <c r="AF8" s="23"/>
      <c r="AG8" s="23"/>
      <c r="AH8" s="24"/>
      <c r="AI8" s="24"/>
      <c r="AJ8" s="24"/>
      <c r="AK8" s="24"/>
      <c r="AL8" s="24"/>
      <c r="AM8" s="24"/>
      <c r="AN8" s="24"/>
      <c r="AP8" s="25" t="s">
        <v>229</v>
      </c>
      <c r="AT8" s="8"/>
    </row>
    <row r="9" spans="1:43" s="35" customFormat="1" ht="18.75" customHeight="1">
      <c r="A9" s="188" t="s">
        <v>45</v>
      </c>
      <c r="B9" s="188">
        <v>44</v>
      </c>
      <c r="C9" s="27">
        <f aca="true" ca="1" t="shared" si="0" ref="C9:C15">OFFSET(C9,15,0)</f>
        <v>1</v>
      </c>
      <c r="D9" s="159" t="s">
        <v>288</v>
      </c>
      <c r="E9" s="26" t="s">
        <v>39</v>
      </c>
      <c r="F9" s="26">
        <v>85</v>
      </c>
      <c r="G9" s="287" t="s">
        <v>198</v>
      </c>
      <c r="H9" s="287"/>
      <c r="I9" s="287"/>
      <c r="J9" s="287"/>
      <c r="K9" s="287"/>
      <c r="L9" s="31"/>
      <c r="M9" s="31"/>
      <c r="N9" s="31"/>
      <c r="O9" s="30" t="s">
        <v>41</v>
      </c>
      <c r="P9" s="31"/>
      <c r="Q9" s="31"/>
      <c r="R9" s="31"/>
      <c r="S9" s="30" t="s">
        <v>175</v>
      </c>
      <c r="T9" s="31"/>
      <c r="U9" s="31"/>
      <c r="V9" s="31"/>
      <c r="W9" s="30" t="s">
        <v>260</v>
      </c>
      <c r="X9" s="31"/>
      <c r="Y9" s="31"/>
      <c r="Z9" s="31"/>
      <c r="AA9" s="30" t="s">
        <v>49</v>
      </c>
      <c r="AB9" s="31"/>
      <c r="AE9" s="32"/>
      <c r="AF9" s="32"/>
      <c r="AG9" s="32"/>
      <c r="AH9" s="33"/>
      <c r="AI9" s="33"/>
      <c r="AJ9" s="33"/>
      <c r="AK9" s="34"/>
      <c r="AL9" s="33"/>
      <c r="AM9" s="34"/>
      <c r="AN9" s="33"/>
      <c r="AP9" s="25" t="s">
        <v>231</v>
      </c>
      <c r="AQ9" s="37">
        <f>IF(E10="M",100,IF(E10=1,100,IF(E10="","",120)))</f>
        <v>100</v>
      </c>
    </row>
    <row r="10" spans="1:42" s="37" customFormat="1" ht="21" customHeight="1">
      <c r="A10" s="26" t="s">
        <v>37</v>
      </c>
      <c r="B10" s="26">
        <v>35</v>
      </c>
      <c r="C10" s="27">
        <f ca="1" t="shared" si="0"/>
        <v>2</v>
      </c>
      <c r="D10" s="78" t="s">
        <v>289</v>
      </c>
      <c r="E10" s="26" t="s">
        <v>39</v>
      </c>
      <c r="F10" s="26">
        <v>70</v>
      </c>
      <c r="G10" s="287" t="s">
        <v>290</v>
      </c>
      <c r="H10" s="287"/>
      <c r="I10" s="287"/>
      <c r="J10" s="287"/>
      <c r="K10" s="287"/>
      <c r="L10" s="30" t="s">
        <v>49</v>
      </c>
      <c r="M10" s="31"/>
      <c r="N10" s="31"/>
      <c r="O10" s="30" t="s">
        <v>49</v>
      </c>
      <c r="P10" s="31"/>
      <c r="Q10" s="31"/>
      <c r="R10" s="30" t="s">
        <v>260</v>
      </c>
      <c r="S10" s="31"/>
      <c r="T10" s="31"/>
      <c r="U10" s="31"/>
      <c r="V10" s="30" t="s">
        <v>41</v>
      </c>
      <c r="W10" s="31"/>
      <c r="X10" s="31"/>
      <c r="Y10" s="31"/>
      <c r="Z10" s="30" t="s">
        <v>258</v>
      </c>
      <c r="AA10" s="31"/>
      <c r="AB10" s="31"/>
      <c r="AE10" s="32"/>
      <c r="AF10" s="32"/>
      <c r="AG10" s="32"/>
      <c r="AH10" s="33"/>
      <c r="AI10" s="33"/>
      <c r="AJ10" s="33"/>
      <c r="AK10" s="34"/>
      <c r="AL10" s="33"/>
      <c r="AM10" s="34"/>
      <c r="AN10" s="33"/>
      <c r="AP10" s="36" t="s">
        <v>233</v>
      </c>
    </row>
    <row r="11" spans="1:42" s="35" customFormat="1" ht="21" customHeight="1">
      <c r="A11" s="26" t="s">
        <v>45</v>
      </c>
      <c r="B11" s="26">
        <v>49</v>
      </c>
      <c r="C11" s="27">
        <f ca="1" t="shared" si="0"/>
        <v>3</v>
      </c>
      <c r="D11" s="78" t="s">
        <v>291</v>
      </c>
      <c r="E11" s="26" t="s">
        <v>39</v>
      </c>
      <c r="F11" s="26">
        <v>71</v>
      </c>
      <c r="G11" s="287" t="s">
        <v>292</v>
      </c>
      <c r="H11" s="287"/>
      <c r="I11" s="287"/>
      <c r="J11" s="287"/>
      <c r="K11" s="287"/>
      <c r="L11" s="31"/>
      <c r="M11" s="30" t="s">
        <v>49</v>
      </c>
      <c r="N11" s="31"/>
      <c r="O11" s="31"/>
      <c r="P11" s="30" t="s">
        <v>48</v>
      </c>
      <c r="Q11" s="31"/>
      <c r="R11" s="31"/>
      <c r="S11" s="30" t="s">
        <v>175</v>
      </c>
      <c r="T11" s="31"/>
      <c r="U11" s="31"/>
      <c r="V11" s="30" t="s">
        <v>50</v>
      </c>
      <c r="W11" s="31"/>
      <c r="X11" s="31"/>
      <c r="Y11" s="30" t="s">
        <v>49</v>
      </c>
      <c r="Z11" s="31"/>
      <c r="AA11" s="31"/>
      <c r="AB11" s="31"/>
      <c r="AP11" s="36" t="s">
        <v>236</v>
      </c>
    </row>
    <row r="12" spans="1:42" s="35" customFormat="1" ht="21" customHeight="1">
      <c r="A12" s="26" t="s">
        <v>45</v>
      </c>
      <c r="B12" s="26">
        <v>85</v>
      </c>
      <c r="C12" s="27">
        <f ca="1" t="shared" si="0"/>
        <v>4</v>
      </c>
      <c r="D12" s="78" t="s">
        <v>293</v>
      </c>
      <c r="E12" s="26" t="s">
        <v>39</v>
      </c>
      <c r="F12" s="26">
        <v>72</v>
      </c>
      <c r="G12" s="287" t="s">
        <v>294</v>
      </c>
      <c r="H12" s="287"/>
      <c r="I12" s="287"/>
      <c r="J12" s="287"/>
      <c r="K12" s="287"/>
      <c r="L12" s="31"/>
      <c r="M12" s="31"/>
      <c r="N12" s="30" t="s">
        <v>49</v>
      </c>
      <c r="O12" s="31"/>
      <c r="P12" s="31"/>
      <c r="Q12" s="30" t="s">
        <v>49</v>
      </c>
      <c r="R12" s="31"/>
      <c r="S12" s="31"/>
      <c r="T12" s="30" t="s">
        <v>57</v>
      </c>
      <c r="U12" s="31"/>
      <c r="V12" s="31"/>
      <c r="W12" s="30" t="s">
        <v>41</v>
      </c>
      <c r="X12" s="31"/>
      <c r="Y12" s="31"/>
      <c r="Z12" s="30" t="s">
        <v>50</v>
      </c>
      <c r="AA12" s="31"/>
      <c r="AB12" s="31"/>
      <c r="AP12" s="36" t="s">
        <v>239</v>
      </c>
    </row>
    <row r="13" spans="1:42" s="35" customFormat="1" ht="21" customHeight="1">
      <c r="A13" s="26" t="s">
        <v>45</v>
      </c>
      <c r="B13" s="26">
        <v>49</v>
      </c>
      <c r="C13" s="27">
        <f ca="1" t="shared" si="0"/>
        <v>5</v>
      </c>
      <c r="D13" s="78" t="s">
        <v>295</v>
      </c>
      <c r="E13" s="26" t="s">
        <v>39</v>
      </c>
      <c r="F13" s="26">
        <v>74</v>
      </c>
      <c r="G13" s="287" t="s">
        <v>177</v>
      </c>
      <c r="H13" s="287"/>
      <c r="I13" s="287"/>
      <c r="J13" s="287"/>
      <c r="K13" s="287"/>
      <c r="L13" s="31"/>
      <c r="M13" s="30" t="s">
        <v>42</v>
      </c>
      <c r="N13" s="31"/>
      <c r="O13" s="31"/>
      <c r="P13" s="31"/>
      <c r="Q13" s="30" t="s">
        <v>41</v>
      </c>
      <c r="R13" s="31"/>
      <c r="S13" s="31"/>
      <c r="T13" s="31"/>
      <c r="U13" s="30" t="s">
        <v>49</v>
      </c>
      <c r="V13" s="31"/>
      <c r="W13" s="31"/>
      <c r="X13" s="30" t="s">
        <v>41</v>
      </c>
      <c r="Y13" s="31"/>
      <c r="Z13" s="31"/>
      <c r="AA13" s="30" t="s">
        <v>41</v>
      </c>
      <c r="AB13" s="31"/>
      <c r="AP13" s="36" t="s">
        <v>242</v>
      </c>
    </row>
    <row r="14" spans="1:42" s="35" customFormat="1" ht="21" customHeight="1">
      <c r="A14" s="26" t="s">
        <v>37</v>
      </c>
      <c r="B14" s="26">
        <v>56</v>
      </c>
      <c r="C14" s="27">
        <f ca="1" t="shared" si="0"/>
        <v>6</v>
      </c>
      <c r="D14" s="78" t="s">
        <v>296</v>
      </c>
      <c r="E14" s="26" t="s">
        <v>39</v>
      </c>
      <c r="F14" s="26">
        <v>80</v>
      </c>
      <c r="G14" s="287" t="s">
        <v>297</v>
      </c>
      <c r="H14" s="287"/>
      <c r="I14" s="287"/>
      <c r="J14" s="287"/>
      <c r="K14" s="287"/>
      <c r="L14" s="30" t="s">
        <v>41</v>
      </c>
      <c r="M14" s="31"/>
      <c r="N14" s="31"/>
      <c r="O14" s="31"/>
      <c r="P14" s="30" t="s">
        <v>41</v>
      </c>
      <c r="Q14" s="31"/>
      <c r="R14" s="31"/>
      <c r="S14" s="31"/>
      <c r="T14" s="30" t="s">
        <v>41</v>
      </c>
      <c r="U14" s="31"/>
      <c r="V14" s="31"/>
      <c r="W14" s="31"/>
      <c r="X14" s="30" t="s">
        <v>49</v>
      </c>
      <c r="Y14" s="31"/>
      <c r="Z14" s="31"/>
      <c r="AA14" s="31"/>
      <c r="AB14" s="30" t="s">
        <v>48</v>
      </c>
      <c r="AP14" s="36" t="s">
        <v>245</v>
      </c>
    </row>
    <row r="15" spans="1:42" s="35" customFormat="1" ht="21" customHeight="1">
      <c r="A15" s="26" t="s">
        <v>45</v>
      </c>
      <c r="B15" s="26">
        <v>49</v>
      </c>
      <c r="C15" s="27">
        <f ca="1" t="shared" si="0"/>
        <v>7</v>
      </c>
      <c r="D15" s="78" t="s">
        <v>298</v>
      </c>
      <c r="E15" s="26" t="s">
        <v>39</v>
      </c>
      <c r="F15" s="26">
        <v>80</v>
      </c>
      <c r="G15" s="287" t="s">
        <v>252</v>
      </c>
      <c r="H15" s="287"/>
      <c r="I15" s="287"/>
      <c r="J15" s="287"/>
      <c r="K15" s="287"/>
      <c r="L15" s="31"/>
      <c r="M15" s="31"/>
      <c r="N15" s="30" t="s">
        <v>41</v>
      </c>
      <c r="O15" s="31"/>
      <c r="P15" s="31"/>
      <c r="Q15" s="31"/>
      <c r="R15" s="30" t="s">
        <v>41</v>
      </c>
      <c r="S15" s="31"/>
      <c r="T15" s="31"/>
      <c r="U15" s="30" t="s">
        <v>41</v>
      </c>
      <c r="V15" s="31"/>
      <c r="W15" s="31"/>
      <c r="X15" s="31"/>
      <c r="Y15" s="30" t="s">
        <v>41</v>
      </c>
      <c r="Z15" s="31"/>
      <c r="AA15" s="31"/>
      <c r="AB15" s="30" t="s">
        <v>41</v>
      </c>
      <c r="AP15" s="36" t="s">
        <v>248</v>
      </c>
    </row>
    <row r="16" spans="1:42" s="194" customFormat="1" ht="21" customHeight="1" hidden="1">
      <c r="A16" s="189"/>
      <c r="B16" s="189"/>
      <c r="C16" s="190"/>
      <c r="D16" s="191"/>
      <c r="E16" s="189"/>
      <c r="F16" s="189"/>
      <c r="G16" s="289"/>
      <c r="H16" s="289"/>
      <c r="I16" s="289"/>
      <c r="J16" s="289"/>
      <c r="K16" s="289"/>
      <c r="L16" s="192"/>
      <c r="M16" s="192"/>
      <c r="N16" s="192"/>
      <c r="O16" s="193"/>
      <c r="P16" s="192"/>
      <c r="Q16" s="192"/>
      <c r="R16" s="193"/>
      <c r="S16" s="192"/>
      <c r="T16" s="192"/>
      <c r="U16" s="192"/>
      <c r="V16" s="192"/>
      <c r="W16" s="192"/>
      <c r="X16" s="193"/>
      <c r="Y16" s="192"/>
      <c r="Z16" s="193"/>
      <c r="AA16" s="192"/>
      <c r="AB16" s="192"/>
      <c r="AP16" s="195"/>
    </row>
    <row r="17" spans="1:50" s="194" customFormat="1" ht="21" customHeight="1" hidden="1">
      <c r="A17" s="196"/>
      <c r="B17" s="196"/>
      <c r="C17" s="197"/>
      <c r="D17" s="198"/>
      <c r="E17" s="198"/>
      <c r="F17" s="198"/>
      <c r="G17" s="198"/>
      <c r="H17" s="198"/>
      <c r="I17" s="198"/>
      <c r="J17" s="198"/>
      <c r="K17" s="198"/>
      <c r="L17" s="199"/>
      <c r="M17" s="199"/>
      <c r="N17" s="199"/>
      <c r="O17" s="200"/>
      <c r="P17" s="199"/>
      <c r="Q17" s="199"/>
      <c r="R17" s="199"/>
      <c r="S17" s="199"/>
      <c r="T17" s="199"/>
      <c r="U17" s="200"/>
      <c r="V17" s="199"/>
      <c r="W17" s="199"/>
      <c r="X17" s="200"/>
      <c r="Y17" s="199"/>
      <c r="Z17" s="165"/>
      <c r="AA17" s="165"/>
      <c r="AB17" s="165"/>
      <c r="AC17" s="165"/>
      <c r="AD17" s="165"/>
      <c r="AO17" s="201"/>
      <c r="AP17" s="201"/>
      <c r="AT17" s="202"/>
      <c r="AU17" s="57"/>
      <c r="AV17" s="57"/>
      <c r="AW17" s="57"/>
      <c r="AX17" s="57"/>
    </row>
    <row r="18" spans="1:50" s="194" customFormat="1" ht="21" customHeight="1" hidden="1">
      <c r="A18" s="196"/>
      <c r="B18" s="196"/>
      <c r="C18" s="197"/>
      <c r="D18" s="198"/>
      <c r="E18" s="198"/>
      <c r="F18" s="198"/>
      <c r="G18" s="198"/>
      <c r="H18" s="198"/>
      <c r="I18" s="198"/>
      <c r="J18" s="198"/>
      <c r="K18" s="198"/>
      <c r="L18" s="199"/>
      <c r="M18" s="199"/>
      <c r="N18" s="199"/>
      <c r="O18" s="200"/>
      <c r="P18" s="199"/>
      <c r="Q18" s="199"/>
      <c r="R18" s="199"/>
      <c r="S18" s="199"/>
      <c r="T18" s="199"/>
      <c r="U18" s="200"/>
      <c r="V18" s="199"/>
      <c r="W18" s="199"/>
      <c r="X18" s="200"/>
      <c r="Y18" s="199"/>
      <c r="Z18" s="203"/>
      <c r="AA18" s="203"/>
      <c r="AB18" s="203"/>
      <c r="AC18" s="203"/>
      <c r="AD18" s="203"/>
      <c r="AO18" s="201"/>
      <c r="AP18" s="201"/>
      <c r="AT18" s="202"/>
      <c r="AU18" s="57"/>
      <c r="AV18" s="57"/>
      <c r="AW18" s="57"/>
      <c r="AX18" s="57"/>
    </row>
    <row r="19" spans="1:50" s="35" customFormat="1" ht="21" customHeight="1" thickBot="1">
      <c r="A19" s="39"/>
      <c r="B19" s="39"/>
      <c r="C19" s="40"/>
      <c r="Q19" s="32"/>
      <c r="R19" s="32"/>
      <c r="S19" s="32"/>
      <c r="T19" s="32"/>
      <c r="U19" s="32"/>
      <c r="V19" s="32"/>
      <c r="W19" s="32"/>
      <c r="X19" s="32"/>
      <c r="Y19" s="32"/>
      <c r="Z19" s="247" t="s">
        <v>75</v>
      </c>
      <c r="AA19" s="247"/>
      <c r="AB19" s="247"/>
      <c r="AC19" s="247"/>
      <c r="AD19" s="247"/>
      <c r="AE19" s="247"/>
      <c r="AF19" s="32"/>
      <c r="AG19" s="38"/>
      <c r="AH19" s="32"/>
      <c r="AI19" s="32"/>
      <c r="AJ19" s="38"/>
      <c r="AK19" s="38"/>
      <c r="AL19" s="33"/>
      <c r="AM19" s="33"/>
      <c r="AN19" s="33"/>
      <c r="AO19" s="33"/>
      <c r="AP19" s="33"/>
      <c r="AT19" s="43"/>
      <c r="AU19" s="44"/>
      <c r="AV19" s="46"/>
      <c r="AW19" s="46"/>
      <c r="AX19" s="46"/>
    </row>
    <row r="20" spans="1:48" s="35" customFormat="1" ht="21" customHeight="1" thickBot="1">
      <c r="A20" s="39"/>
      <c r="D20" s="260" t="s">
        <v>76</v>
      </c>
      <c r="E20" s="261"/>
      <c r="F20" s="262"/>
      <c r="G20" s="158" t="s">
        <v>25</v>
      </c>
      <c r="H20" s="158" t="s">
        <v>31</v>
      </c>
      <c r="I20" s="187" t="s">
        <v>32</v>
      </c>
      <c r="J20" s="187" t="s">
        <v>80</v>
      </c>
      <c r="K20" s="23"/>
      <c r="L20" s="23"/>
      <c r="M20" s="23"/>
      <c r="N20" s="23"/>
      <c r="Q20" s="32"/>
      <c r="R20" s="32"/>
      <c r="S20" s="32"/>
      <c r="T20" s="32"/>
      <c r="U20" s="32"/>
      <c r="V20" s="32"/>
      <c r="W20" s="32"/>
      <c r="X20" s="32"/>
      <c r="Y20" s="32"/>
      <c r="Z20" s="245" t="s">
        <v>85</v>
      </c>
      <c r="AA20" s="246"/>
      <c r="AB20" s="246"/>
      <c r="AC20" s="246"/>
      <c r="AD20" s="246"/>
      <c r="AE20" s="212"/>
      <c r="AH20" s="44"/>
      <c r="AI20" s="48"/>
      <c r="AJ20" s="48"/>
      <c r="AK20" s="48"/>
      <c r="AL20" s="48"/>
      <c r="AM20" s="44"/>
      <c r="AN20" s="44"/>
      <c r="AQ20" s="33"/>
      <c r="AR20" s="33"/>
      <c r="AS20" s="33"/>
      <c r="AT20" s="49"/>
      <c r="AU20" s="46"/>
      <c r="AV20" s="46"/>
    </row>
    <row r="21" spans="1:47" s="35" customFormat="1" ht="21" customHeight="1" thickBot="1">
      <c r="A21" s="39"/>
      <c r="B21" s="39"/>
      <c r="V21" s="23"/>
      <c r="W21" s="23"/>
      <c r="X21" s="23"/>
      <c r="Y21" s="23"/>
      <c r="Z21" s="50"/>
      <c r="AA21" s="51"/>
      <c r="AB21" s="51"/>
      <c r="AC21" s="51"/>
      <c r="AD21" s="51"/>
      <c r="AE21" s="52"/>
      <c r="AH21" s="24"/>
      <c r="AI21" s="24"/>
      <c r="AJ21" s="24"/>
      <c r="AK21" s="24"/>
      <c r="AL21" s="53"/>
      <c r="AM21" s="53"/>
      <c r="AN21" s="53"/>
      <c r="AP21" s="54" t="s">
        <v>249</v>
      </c>
      <c r="AU21" s="44"/>
    </row>
    <row r="22" spans="1:40" s="35" customFormat="1" ht="21" customHeight="1" thickBot="1">
      <c r="A22" s="37"/>
      <c r="B22" s="37"/>
      <c r="C22" s="55"/>
      <c r="D22" s="56"/>
      <c r="E22" s="56"/>
      <c r="F22" s="56"/>
      <c r="G22" s="56"/>
      <c r="H22" s="56"/>
      <c r="I22" s="56"/>
      <c r="J22" s="56"/>
      <c r="K22" s="56"/>
      <c r="L22" s="37"/>
      <c r="M22" s="37"/>
      <c r="N22" s="37"/>
      <c r="O22" s="37"/>
      <c r="P22" s="37"/>
      <c r="Q22" s="57"/>
      <c r="R22" s="57"/>
      <c r="S22" s="245" t="s">
        <v>87</v>
      </c>
      <c r="T22" s="246"/>
      <c r="U22" s="246"/>
      <c r="V22" s="246"/>
      <c r="W22" s="246"/>
      <c r="X22" s="212"/>
      <c r="Z22" s="213" t="s">
        <v>88</v>
      </c>
      <c r="AA22" s="214"/>
      <c r="AB22" s="214"/>
      <c r="AC22" s="214"/>
      <c r="AD22" s="214"/>
      <c r="AE22" s="162"/>
      <c r="AH22" s="58"/>
      <c r="AI22" s="58"/>
      <c r="AJ22" s="58"/>
      <c r="AK22" s="58"/>
      <c r="AL22" s="58"/>
      <c r="AM22" s="58"/>
      <c r="AN22" s="58"/>
    </row>
    <row r="23" spans="1:41" s="35" customFormat="1" ht="24.75" customHeight="1">
      <c r="A23" s="59" t="s">
        <v>9</v>
      </c>
      <c r="B23" s="60" t="s">
        <v>10</v>
      </c>
      <c r="C23" s="61" t="s">
        <v>11</v>
      </c>
      <c r="D23" s="62" t="s">
        <v>12</v>
      </c>
      <c r="E23" s="62" t="s">
        <v>13</v>
      </c>
      <c r="F23" s="63" t="s">
        <v>89</v>
      </c>
      <c r="G23" s="64" t="s">
        <v>90</v>
      </c>
      <c r="H23" s="64" t="s">
        <v>91</v>
      </c>
      <c r="I23" s="64" t="s">
        <v>92</v>
      </c>
      <c r="J23" s="64" t="s">
        <v>93</v>
      </c>
      <c r="K23" s="65" t="s">
        <v>94</v>
      </c>
      <c r="L23" s="66" t="s">
        <v>95</v>
      </c>
      <c r="M23" s="248" t="s">
        <v>96</v>
      </c>
      <c r="N23" s="249"/>
      <c r="O23" s="67" t="s">
        <v>97</v>
      </c>
      <c r="P23" s="234" t="s">
        <v>98</v>
      </c>
      <c r="Q23" s="226"/>
      <c r="R23" s="46"/>
      <c r="S23" s="206"/>
      <c r="T23" s="63"/>
      <c r="U23" s="63"/>
      <c r="V23" s="63"/>
      <c r="W23" s="63"/>
      <c r="X23" s="70"/>
      <c r="Z23" s="71"/>
      <c r="AA23" s="72"/>
      <c r="AB23" s="72"/>
      <c r="AC23" s="72"/>
      <c r="AD23" s="72"/>
      <c r="AE23" s="73"/>
      <c r="AH23" s="24"/>
      <c r="AI23" s="24"/>
      <c r="AJ23" s="24"/>
      <c r="AK23" s="24"/>
      <c r="AL23" s="53"/>
      <c r="AM23" s="53"/>
      <c r="AN23" s="53"/>
      <c r="AO23" s="74"/>
    </row>
    <row r="24" spans="1:43" s="35" customFormat="1" ht="24" customHeight="1" thickBot="1">
      <c r="A24" s="75" t="str">
        <f aca="true" ca="1" t="shared" si="1" ref="A24:B30">OFFSET(A24,-15,0)</f>
        <v>PDL</v>
      </c>
      <c r="B24" s="76">
        <f ca="1" t="shared" si="1"/>
        <v>44</v>
      </c>
      <c r="C24" s="77">
        <v>1</v>
      </c>
      <c r="D24" s="159" t="str">
        <f aca="true" ca="1" t="shared" si="2" ref="D24:E30">OFFSET(D24,-15,0)</f>
        <v>HALGAND Florent</v>
      </c>
      <c r="E24" s="26" t="str">
        <f ca="1" t="shared" si="2"/>
        <v>M</v>
      </c>
      <c r="F24" s="92">
        <v>70</v>
      </c>
      <c r="G24" s="79">
        <v>0</v>
      </c>
      <c r="H24" s="79">
        <v>0</v>
      </c>
      <c r="I24" s="79">
        <v>10</v>
      </c>
      <c r="J24" s="79">
        <v>10</v>
      </c>
      <c r="K24" s="80">
        <f>IF(L24&lt;&gt;"","-","")</f>
      </c>
      <c r="L24" s="81"/>
      <c r="M24" s="223">
        <f aca="true" t="shared" si="3" ref="M24:M30">SUM(G24:K24)</f>
        <v>20</v>
      </c>
      <c r="N24" s="224"/>
      <c r="O24" s="82"/>
      <c r="P24" s="225">
        <f aca="true" ca="1" t="shared" si="4" ref="P24:P30">SUM(OFFSET(P24,0,-10),OFFSET(P24,0,-3))</f>
        <v>90</v>
      </c>
      <c r="Q24" s="226"/>
      <c r="R24" s="46"/>
      <c r="S24" s="83"/>
      <c r="T24" s="85"/>
      <c r="U24" s="85"/>
      <c r="V24" s="85"/>
      <c r="W24" s="85"/>
      <c r="X24" s="86"/>
      <c r="Z24" s="83"/>
      <c r="AA24" s="85"/>
      <c r="AB24" s="85"/>
      <c r="AC24" s="85"/>
      <c r="AD24" s="85"/>
      <c r="AE24" s="86"/>
      <c r="AH24" s="33"/>
      <c r="AI24" s="33"/>
      <c r="AJ24" s="33"/>
      <c r="AK24" s="33"/>
      <c r="AL24" s="53"/>
      <c r="AM24" s="53"/>
      <c r="AN24" s="53"/>
      <c r="AO24" s="39"/>
      <c r="AQ24" s="35">
        <f aca="true" t="shared" si="5" ref="AQ24:AQ30">COUNT(G24:K24)</f>
        <v>4</v>
      </c>
    </row>
    <row r="25" spans="1:43" s="35" customFormat="1" ht="21" customHeight="1">
      <c r="A25" s="75" t="str">
        <f ca="1" t="shared" si="1"/>
        <v>BRE</v>
      </c>
      <c r="B25" s="76">
        <f ca="1" t="shared" si="1"/>
        <v>35</v>
      </c>
      <c r="C25" s="77">
        <v>2</v>
      </c>
      <c r="D25" s="78" t="str">
        <f ca="1" t="shared" si="2"/>
        <v>TALLEC Josselin</v>
      </c>
      <c r="E25" s="26" t="str">
        <f ca="1" t="shared" si="2"/>
        <v>M</v>
      </c>
      <c r="F25" s="26">
        <v>47</v>
      </c>
      <c r="G25" s="79">
        <v>10</v>
      </c>
      <c r="H25" s="79">
        <v>10</v>
      </c>
      <c r="I25" s="79">
        <v>10</v>
      </c>
      <c r="J25" s="79">
        <v>0</v>
      </c>
      <c r="K25" s="80">
        <v>0</v>
      </c>
      <c r="L25" s="81" t="s">
        <v>99</v>
      </c>
      <c r="M25" s="223">
        <f t="shared" si="3"/>
        <v>30</v>
      </c>
      <c r="N25" s="224"/>
      <c r="O25" s="82"/>
      <c r="P25" s="225">
        <f ca="1" t="shared" si="4"/>
        <v>77</v>
      </c>
      <c r="Q25" s="226"/>
      <c r="R25" s="46"/>
      <c r="S25" s="83"/>
      <c r="T25" s="85"/>
      <c r="U25" s="85"/>
      <c r="V25" s="85"/>
      <c r="W25" s="85"/>
      <c r="X25" s="86"/>
      <c r="Z25" s="83"/>
      <c r="AA25" s="85"/>
      <c r="AB25" s="85"/>
      <c r="AC25" s="85"/>
      <c r="AD25" s="85"/>
      <c r="AE25" s="86"/>
      <c r="AH25" s="33"/>
      <c r="AI25" s="33"/>
      <c r="AJ25" s="33"/>
      <c r="AK25" s="33"/>
      <c r="AL25" s="53"/>
      <c r="AM25" s="53"/>
      <c r="AN25" s="53"/>
      <c r="AO25" s="39"/>
      <c r="AQ25" s="35">
        <f t="shared" si="5"/>
        <v>5</v>
      </c>
    </row>
    <row r="26" spans="1:50" s="35" customFormat="1" ht="21" customHeight="1">
      <c r="A26" s="75" t="str">
        <f ca="1" t="shared" si="1"/>
        <v>PDL</v>
      </c>
      <c r="B26" s="76">
        <f ca="1" t="shared" si="1"/>
        <v>49</v>
      </c>
      <c r="C26" s="77">
        <v>3</v>
      </c>
      <c r="D26" s="78" t="str">
        <f ca="1" t="shared" si="2"/>
        <v>BROUZE Damien</v>
      </c>
      <c r="E26" s="26" t="str">
        <f ca="1" t="shared" si="2"/>
        <v>M</v>
      </c>
      <c r="F26" s="26">
        <v>37</v>
      </c>
      <c r="G26" s="79">
        <v>10</v>
      </c>
      <c r="H26" s="79">
        <v>10</v>
      </c>
      <c r="I26" s="79">
        <v>0</v>
      </c>
      <c r="J26" s="79">
        <v>0</v>
      </c>
      <c r="K26" s="80">
        <v>10</v>
      </c>
      <c r="L26" s="81" t="s">
        <v>99</v>
      </c>
      <c r="M26" s="223">
        <f t="shared" si="3"/>
        <v>30</v>
      </c>
      <c r="N26" s="224"/>
      <c r="O26" s="82"/>
      <c r="P26" s="225">
        <f ca="1" t="shared" si="4"/>
        <v>67</v>
      </c>
      <c r="Q26" s="226"/>
      <c r="R26" s="46"/>
      <c r="S26" s="83"/>
      <c r="T26" s="85"/>
      <c r="U26" s="85"/>
      <c r="V26" s="85"/>
      <c r="W26" s="85"/>
      <c r="X26" s="86"/>
      <c r="Z26" s="83"/>
      <c r="AA26" s="85"/>
      <c r="AB26" s="85"/>
      <c r="AC26" s="85"/>
      <c r="AD26" s="85"/>
      <c r="AE26" s="86"/>
      <c r="AH26" s="33"/>
      <c r="AI26" s="33"/>
      <c r="AJ26" s="33"/>
      <c r="AK26" s="33"/>
      <c r="AL26" s="53"/>
      <c r="AM26" s="53"/>
      <c r="AN26" s="53"/>
      <c r="AO26" s="39"/>
      <c r="AQ26" s="35">
        <f t="shared" si="5"/>
        <v>5</v>
      </c>
      <c r="AR26" s="23"/>
      <c r="AT26" s="24"/>
      <c r="AU26" s="24"/>
      <c r="AV26" s="53"/>
      <c r="AW26" s="53"/>
      <c r="AX26" s="53"/>
    </row>
    <row r="27" spans="1:50" s="35" customFormat="1" ht="21" customHeight="1">
      <c r="A27" s="75" t="str">
        <f ca="1" t="shared" si="1"/>
        <v>PDL</v>
      </c>
      <c r="B27" s="76">
        <f ca="1" t="shared" si="1"/>
        <v>85</v>
      </c>
      <c r="C27" s="77">
        <v>4</v>
      </c>
      <c r="D27" s="78" t="str">
        <f ca="1" t="shared" si="2"/>
        <v>BOSSARD Sylvain</v>
      </c>
      <c r="E27" s="26" t="str">
        <f ca="1" t="shared" si="2"/>
        <v>M</v>
      </c>
      <c r="F27" s="26">
        <v>47</v>
      </c>
      <c r="G27" s="79">
        <v>10</v>
      </c>
      <c r="H27" s="79">
        <v>10</v>
      </c>
      <c r="I27" s="79">
        <v>10</v>
      </c>
      <c r="J27" s="79">
        <v>0</v>
      </c>
      <c r="K27" s="80">
        <v>0</v>
      </c>
      <c r="L27" s="81" t="s">
        <v>99</v>
      </c>
      <c r="M27" s="223">
        <f t="shared" si="3"/>
        <v>30</v>
      </c>
      <c r="N27" s="224"/>
      <c r="O27" s="82"/>
      <c r="P27" s="225">
        <f ca="1" t="shared" si="4"/>
        <v>77</v>
      </c>
      <c r="Q27" s="226"/>
      <c r="R27" s="46"/>
      <c r="S27" s="83"/>
      <c r="T27" s="85"/>
      <c r="U27" s="85"/>
      <c r="V27" s="85"/>
      <c r="W27" s="85"/>
      <c r="X27" s="86"/>
      <c r="Z27" s="83"/>
      <c r="AA27" s="85"/>
      <c r="AB27" s="85"/>
      <c r="AC27" s="85"/>
      <c r="AD27" s="85"/>
      <c r="AE27" s="86"/>
      <c r="AH27" s="33"/>
      <c r="AI27" s="33"/>
      <c r="AJ27" s="33"/>
      <c r="AK27" s="33"/>
      <c r="AL27" s="53"/>
      <c r="AM27" s="53"/>
      <c r="AN27" s="53"/>
      <c r="AO27" s="39"/>
      <c r="AQ27" s="35">
        <f t="shared" si="5"/>
        <v>5</v>
      </c>
      <c r="AR27" s="24"/>
      <c r="AT27" s="24"/>
      <c r="AU27" s="24"/>
      <c r="AV27" s="53"/>
      <c r="AW27" s="53"/>
      <c r="AX27" s="53"/>
    </row>
    <row r="28" spans="1:50" s="35" customFormat="1" ht="21" customHeight="1">
      <c r="A28" s="75" t="str">
        <f ca="1" t="shared" si="1"/>
        <v>PDL</v>
      </c>
      <c r="B28" s="76">
        <f ca="1" t="shared" si="1"/>
        <v>49</v>
      </c>
      <c r="C28" s="77">
        <v>5</v>
      </c>
      <c r="D28" s="78" t="str">
        <f ca="1" t="shared" si="2"/>
        <v>GUENON Aubin</v>
      </c>
      <c r="E28" s="26" t="str">
        <f ca="1" t="shared" si="2"/>
        <v>M</v>
      </c>
      <c r="F28" s="26">
        <v>20</v>
      </c>
      <c r="G28" s="79">
        <v>0</v>
      </c>
      <c r="H28" s="79">
        <v>0</v>
      </c>
      <c r="I28" s="79">
        <v>10</v>
      </c>
      <c r="J28" s="79">
        <v>0</v>
      </c>
      <c r="K28" s="80">
        <v>0</v>
      </c>
      <c r="L28" s="81" t="s">
        <v>99</v>
      </c>
      <c r="M28" s="223">
        <f t="shared" si="3"/>
        <v>10</v>
      </c>
      <c r="N28" s="224"/>
      <c r="O28" s="82"/>
      <c r="P28" s="225">
        <f ca="1" t="shared" si="4"/>
        <v>30</v>
      </c>
      <c r="Q28" s="226"/>
      <c r="R28" s="46"/>
      <c r="S28" s="83"/>
      <c r="T28" s="85"/>
      <c r="U28" s="85"/>
      <c r="V28" s="85"/>
      <c r="W28" s="85"/>
      <c r="X28" s="86"/>
      <c r="Z28" s="83"/>
      <c r="AA28" s="85"/>
      <c r="AB28" s="85"/>
      <c r="AC28" s="85"/>
      <c r="AD28" s="85"/>
      <c r="AE28" s="86"/>
      <c r="AH28" s="33"/>
      <c r="AI28" s="33"/>
      <c r="AJ28" s="33"/>
      <c r="AK28" s="33"/>
      <c r="AL28" s="53"/>
      <c r="AM28" s="53"/>
      <c r="AN28" s="53"/>
      <c r="AO28" s="39"/>
      <c r="AQ28" s="35">
        <f t="shared" si="5"/>
        <v>5</v>
      </c>
      <c r="AR28" s="33"/>
      <c r="AT28" s="24"/>
      <c r="AU28" s="24"/>
      <c r="AV28" s="53"/>
      <c r="AW28" s="53"/>
      <c r="AX28" s="53"/>
    </row>
    <row r="29" spans="1:50" s="35" customFormat="1" ht="21" customHeight="1">
      <c r="A29" s="75" t="str">
        <f ca="1" t="shared" si="1"/>
        <v>BRE</v>
      </c>
      <c r="B29" s="76">
        <f ca="1" t="shared" si="1"/>
        <v>56</v>
      </c>
      <c r="C29" s="77">
        <v>6</v>
      </c>
      <c r="D29" s="78" t="str">
        <f ca="1" t="shared" si="2"/>
        <v>LE Vigouroux Matthias</v>
      </c>
      <c r="E29" s="26" t="str">
        <f ca="1" t="shared" si="2"/>
        <v>M</v>
      </c>
      <c r="F29" s="26">
        <v>24</v>
      </c>
      <c r="G29" s="79">
        <v>0</v>
      </c>
      <c r="H29" s="79">
        <v>0</v>
      </c>
      <c r="I29" s="79">
        <v>0</v>
      </c>
      <c r="J29" s="79">
        <v>10</v>
      </c>
      <c r="K29" s="80">
        <v>10</v>
      </c>
      <c r="L29" s="81" t="s">
        <v>99</v>
      </c>
      <c r="M29" s="223">
        <f t="shared" si="3"/>
        <v>20</v>
      </c>
      <c r="N29" s="224"/>
      <c r="O29" s="82"/>
      <c r="P29" s="225">
        <f ca="1" t="shared" si="4"/>
        <v>44</v>
      </c>
      <c r="Q29" s="226"/>
      <c r="R29" s="46"/>
      <c r="S29" s="83"/>
      <c r="T29" s="85"/>
      <c r="U29" s="85"/>
      <c r="V29" s="85"/>
      <c r="W29" s="85"/>
      <c r="X29" s="86"/>
      <c r="Z29" s="83"/>
      <c r="AA29" s="85"/>
      <c r="AB29" s="85"/>
      <c r="AC29" s="85"/>
      <c r="AD29" s="85"/>
      <c r="AE29" s="86"/>
      <c r="AH29" s="33"/>
      <c r="AI29" s="33"/>
      <c r="AJ29" s="33"/>
      <c r="AK29" s="33"/>
      <c r="AL29" s="53"/>
      <c r="AM29" s="53"/>
      <c r="AN29" s="53"/>
      <c r="AO29" s="39"/>
      <c r="AQ29" s="35">
        <f t="shared" si="5"/>
        <v>5</v>
      </c>
      <c r="AR29" s="24"/>
      <c r="AT29" s="24"/>
      <c r="AU29" s="24"/>
      <c r="AV29" s="53"/>
      <c r="AW29" s="53"/>
      <c r="AX29" s="53"/>
    </row>
    <row r="30" spans="1:50" s="35" customFormat="1" ht="21" customHeight="1" thickBot="1">
      <c r="A30" s="88" t="str">
        <f ca="1" t="shared" si="1"/>
        <v>PDL</v>
      </c>
      <c r="B30" s="89">
        <f ca="1" t="shared" si="1"/>
        <v>49</v>
      </c>
      <c r="C30" s="90">
        <v>7</v>
      </c>
      <c r="D30" s="91" t="str">
        <f ca="1" t="shared" si="2"/>
        <v>VERGNE Alexis</v>
      </c>
      <c r="E30" s="92" t="str">
        <f ca="1" t="shared" si="2"/>
        <v>M</v>
      </c>
      <c r="F30" s="26">
        <v>0</v>
      </c>
      <c r="G30" s="93">
        <v>0</v>
      </c>
      <c r="H30" s="93">
        <v>0</v>
      </c>
      <c r="I30" s="93">
        <v>0</v>
      </c>
      <c r="J30" s="93">
        <v>0</v>
      </c>
      <c r="K30" s="94">
        <v>0</v>
      </c>
      <c r="L30" s="95" t="s">
        <v>99</v>
      </c>
      <c r="M30" s="235">
        <f t="shared" si="3"/>
        <v>0</v>
      </c>
      <c r="N30" s="236"/>
      <c r="O30" s="82"/>
      <c r="P30" s="225">
        <f ca="1" t="shared" si="4"/>
        <v>0</v>
      </c>
      <c r="Q30" s="226"/>
      <c r="R30" s="46"/>
      <c r="S30" s="100"/>
      <c r="T30" s="98"/>
      <c r="U30" s="98"/>
      <c r="V30" s="98"/>
      <c r="W30" s="98"/>
      <c r="X30" s="99"/>
      <c r="Z30" s="100"/>
      <c r="AA30" s="98"/>
      <c r="AB30" s="98"/>
      <c r="AC30" s="98"/>
      <c r="AD30" s="98"/>
      <c r="AE30" s="99"/>
      <c r="AH30" s="33"/>
      <c r="AI30" s="33"/>
      <c r="AJ30" s="33"/>
      <c r="AK30" s="33"/>
      <c r="AL30" s="53"/>
      <c r="AM30" s="53"/>
      <c r="AN30" s="53"/>
      <c r="AO30" s="39"/>
      <c r="AQ30" s="35">
        <f t="shared" si="5"/>
        <v>5</v>
      </c>
      <c r="AR30" s="24"/>
      <c r="AT30" s="24"/>
      <c r="AU30" s="24"/>
      <c r="AV30" s="53"/>
      <c r="AW30" s="53"/>
      <c r="AX30" s="53"/>
    </row>
    <row r="31" spans="1:50" s="35" customFormat="1" ht="12.75" customHeight="1">
      <c r="A31" s="39"/>
      <c r="B31" s="39"/>
      <c r="C31" s="101" t="s">
        <v>101</v>
      </c>
      <c r="D31" s="101"/>
      <c r="E31" s="101"/>
      <c r="F31" s="101"/>
      <c r="G31" s="101"/>
      <c r="H31" s="101"/>
      <c r="I31" s="101"/>
      <c r="J31" s="101"/>
      <c r="K31" s="101"/>
      <c r="L31" s="101"/>
      <c r="M31" s="233" t="s">
        <v>102</v>
      </c>
      <c r="N31" s="233"/>
      <c r="O31" s="233"/>
      <c r="P31" s="233"/>
      <c r="Q31" s="233"/>
      <c r="R31" s="105"/>
      <c r="S31" s="33"/>
      <c r="T31" s="33"/>
      <c r="U31" s="33"/>
      <c r="V31" s="33"/>
      <c r="W31" s="33"/>
      <c r="X31" s="33"/>
      <c r="Y31" s="53"/>
      <c r="Z31" s="33"/>
      <c r="AA31" s="33"/>
      <c r="AB31" s="33"/>
      <c r="AC31" s="33"/>
      <c r="AD31" s="33"/>
      <c r="AE31" s="33"/>
      <c r="AH31" s="33"/>
      <c r="AI31" s="33"/>
      <c r="AJ31" s="33"/>
      <c r="AK31" s="33"/>
      <c r="AL31" s="53"/>
      <c r="AM31" s="53"/>
      <c r="AN31" s="53"/>
      <c r="AO31" s="39"/>
      <c r="AR31" s="24"/>
      <c r="AT31" s="24"/>
      <c r="AU31" s="24"/>
      <c r="AV31" s="53"/>
      <c r="AW31" s="53"/>
      <c r="AX31" s="53"/>
    </row>
    <row r="32" spans="1:50" s="35" customFormat="1" ht="21" customHeight="1">
      <c r="A32" s="39"/>
      <c r="B32" s="39"/>
      <c r="C32" s="108"/>
      <c r="R32" s="102"/>
      <c r="S32" s="102"/>
      <c r="T32" s="102"/>
      <c r="U32" s="102"/>
      <c r="V32" s="102"/>
      <c r="W32" s="102"/>
      <c r="X32" s="102"/>
      <c r="Y32" s="102"/>
      <c r="Z32" s="53"/>
      <c r="AA32" s="103"/>
      <c r="AB32" s="103"/>
      <c r="AC32" s="104"/>
      <c r="AD32" s="105"/>
      <c r="AE32" s="105"/>
      <c r="AF32" s="53"/>
      <c r="AG32" s="53"/>
      <c r="AH32" s="53"/>
      <c r="AI32" s="53"/>
      <c r="AN32" s="106"/>
      <c r="AO32" s="106"/>
      <c r="AP32" s="106"/>
      <c r="AR32" s="53"/>
      <c r="AS32" s="53"/>
      <c r="AT32" s="107"/>
      <c r="AU32" s="24"/>
      <c r="AV32" s="24"/>
      <c r="AW32" s="24"/>
      <c r="AX32" s="24"/>
    </row>
    <row r="33" spans="1:50" s="35" customFormat="1" ht="21" customHeight="1">
      <c r="A33" s="39"/>
      <c r="B33" s="39"/>
      <c r="C33" s="108"/>
      <c r="D33" s="39"/>
      <c r="E33" s="39"/>
      <c r="F33" s="39"/>
      <c r="G33" s="39"/>
      <c r="H33" s="39"/>
      <c r="I33" s="39"/>
      <c r="J33" s="39"/>
      <c r="K33" s="39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53"/>
      <c r="AA33" s="103"/>
      <c r="AB33" s="103"/>
      <c r="AC33" s="104"/>
      <c r="AD33" s="105"/>
      <c r="AE33" s="105"/>
      <c r="AF33" s="53"/>
      <c r="AG33" s="53"/>
      <c r="AH33" s="53"/>
      <c r="AI33" s="53"/>
      <c r="AN33" s="106"/>
      <c r="AO33" s="106"/>
      <c r="AP33" s="106"/>
      <c r="AR33" s="53"/>
      <c r="AS33" s="53"/>
      <c r="AT33" s="107"/>
      <c r="AU33" s="24"/>
      <c r="AV33" s="33"/>
      <c r="AW33" s="24"/>
      <c r="AX33" s="24"/>
    </row>
    <row r="34" spans="1:50" s="35" customFormat="1" ht="21" customHeight="1" hidden="1">
      <c r="A34" s="37"/>
      <c r="B34" s="37"/>
      <c r="C34" s="37"/>
      <c r="D34" s="109"/>
      <c r="E34" s="109"/>
      <c r="F34" s="109"/>
      <c r="G34" s="109"/>
      <c r="H34" s="109"/>
      <c r="I34" s="109"/>
      <c r="J34" s="109"/>
      <c r="K34" s="109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Z34" s="44"/>
      <c r="AA34" s="44"/>
      <c r="AB34" s="44"/>
      <c r="AC34" s="44"/>
      <c r="AD34" s="44"/>
      <c r="AE34" s="44"/>
      <c r="AF34" s="110"/>
      <c r="AG34" s="110"/>
      <c r="AH34" s="110"/>
      <c r="AI34" s="110"/>
      <c r="AJ34" s="110"/>
      <c r="AK34" s="37"/>
      <c r="AR34" s="53"/>
      <c r="AS34" s="53"/>
      <c r="AT34" s="107"/>
      <c r="AU34" s="33"/>
      <c r="AV34" s="33"/>
      <c r="AW34" s="24"/>
      <c r="AX34" s="24"/>
    </row>
    <row r="35" spans="1:46" s="35" customFormat="1" ht="14.25" customHeight="1" hidden="1">
      <c r="A35" s="37"/>
      <c r="B35" s="37"/>
      <c r="C35" s="55">
        <f>COUNT(L35:AB35,S42:X42,Z42:AE42)</f>
        <v>17</v>
      </c>
      <c r="D35" s="55"/>
      <c r="G35" s="227" t="s">
        <v>103</v>
      </c>
      <c r="H35" s="228"/>
      <c r="I35" s="228"/>
      <c r="J35" s="228"/>
      <c r="K35" s="229"/>
      <c r="L35" s="111">
        <v>1</v>
      </c>
      <c r="M35" s="111">
        <v>2</v>
      </c>
      <c r="N35" s="111">
        <v>3</v>
      </c>
      <c r="O35" s="111">
        <v>4</v>
      </c>
      <c r="P35" s="111">
        <v>5</v>
      </c>
      <c r="Q35" s="111">
        <v>6</v>
      </c>
      <c r="R35" s="111">
        <v>7</v>
      </c>
      <c r="S35" s="112">
        <v>8</v>
      </c>
      <c r="T35" s="112">
        <v>9</v>
      </c>
      <c r="U35" s="111">
        <v>10</v>
      </c>
      <c r="V35" s="111">
        <v>11</v>
      </c>
      <c r="W35" s="111">
        <v>12</v>
      </c>
      <c r="X35" s="111">
        <v>13</v>
      </c>
      <c r="Y35" s="111">
        <v>14</v>
      </c>
      <c r="Z35" s="111">
        <v>15</v>
      </c>
      <c r="AA35" s="111">
        <v>16</v>
      </c>
      <c r="AB35" s="111">
        <v>17</v>
      </c>
      <c r="AC35" s="113"/>
      <c r="AD35" s="113"/>
      <c r="AE35" s="113"/>
      <c r="AF35" s="113"/>
      <c r="AG35" s="113"/>
      <c r="AH35" s="113"/>
      <c r="AI35" s="113"/>
      <c r="AJ35" s="113"/>
      <c r="AK35" s="114"/>
      <c r="AL35" s="44"/>
      <c r="AM35" s="44"/>
      <c r="AN35" s="44"/>
      <c r="AO35" s="44"/>
      <c r="AT35" s="43"/>
    </row>
    <row r="36" spans="1:46" s="35" customFormat="1" ht="14.25" customHeight="1" hidden="1">
      <c r="A36" s="37"/>
      <c r="B36" s="37"/>
      <c r="G36" s="230" t="s">
        <v>104</v>
      </c>
      <c r="H36" s="231"/>
      <c r="I36" s="231"/>
      <c r="J36" s="231"/>
      <c r="K36" s="232"/>
      <c r="L36" s="111">
        <v>1</v>
      </c>
      <c r="M36" s="111">
        <v>1</v>
      </c>
      <c r="N36" s="111">
        <v>1</v>
      </c>
      <c r="O36" s="111">
        <v>1</v>
      </c>
      <c r="P36" s="111">
        <v>2</v>
      </c>
      <c r="Q36" s="111">
        <v>2</v>
      </c>
      <c r="R36" s="111">
        <v>3</v>
      </c>
      <c r="S36" s="112">
        <v>2</v>
      </c>
      <c r="T36" s="112">
        <v>3</v>
      </c>
      <c r="U36" s="111">
        <v>3</v>
      </c>
      <c r="V36" s="111">
        <v>4</v>
      </c>
      <c r="W36" s="111">
        <v>3</v>
      </c>
      <c r="X36" s="111">
        <v>4</v>
      </c>
      <c r="Y36" s="111"/>
      <c r="Z36" s="111">
        <v>5</v>
      </c>
      <c r="AA36" s="111">
        <v>4</v>
      </c>
      <c r="AB36" s="111">
        <v>5</v>
      </c>
      <c r="AC36" s="113"/>
      <c r="AD36" s="113"/>
      <c r="AE36" s="113"/>
      <c r="AF36" s="113"/>
      <c r="AG36" s="113"/>
      <c r="AH36" s="113"/>
      <c r="AI36" s="113"/>
      <c r="AJ36" s="113"/>
      <c r="AK36" s="114"/>
      <c r="AL36" s="44"/>
      <c r="AM36" s="44"/>
      <c r="AN36" s="44"/>
      <c r="AO36" s="44"/>
      <c r="AT36" s="43"/>
    </row>
    <row r="37" spans="1:46" s="35" customFormat="1" ht="14.25" customHeight="1" hidden="1">
      <c r="A37" s="37"/>
      <c r="B37" s="37"/>
      <c r="C37" s="55"/>
      <c r="G37" s="230" t="s">
        <v>105</v>
      </c>
      <c r="H37" s="231"/>
      <c r="I37" s="231"/>
      <c r="J37" s="231"/>
      <c r="K37" s="232"/>
      <c r="L37" s="111">
        <v>1</v>
      </c>
      <c r="M37" s="111">
        <v>1</v>
      </c>
      <c r="N37" s="111">
        <v>1</v>
      </c>
      <c r="O37" s="111">
        <v>2</v>
      </c>
      <c r="P37" s="111">
        <v>2</v>
      </c>
      <c r="Q37" s="111">
        <v>2</v>
      </c>
      <c r="R37" s="111">
        <v>2</v>
      </c>
      <c r="S37" s="112">
        <v>3</v>
      </c>
      <c r="T37" s="112">
        <v>3</v>
      </c>
      <c r="U37" s="111">
        <v>3</v>
      </c>
      <c r="V37" s="111">
        <v>4</v>
      </c>
      <c r="W37" s="111">
        <v>4</v>
      </c>
      <c r="X37" s="111">
        <v>4</v>
      </c>
      <c r="Y37" s="111">
        <v>4</v>
      </c>
      <c r="Z37" s="111">
        <v>5</v>
      </c>
      <c r="AA37" s="111">
        <v>5</v>
      </c>
      <c r="AB37" s="111">
        <v>5</v>
      </c>
      <c r="AC37" s="113"/>
      <c r="AD37" s="113"/>
      <c r="AE37" s="113"/>
      <c r="AF37" s="113"/>
      <c r="AG37" s="113"/>
      <c r="AH37" s="113"/>
      <c r="AI37" s="113"/>
      <c r="AJ37" s="113"/>
      <c r="AK37" s="114"/>
      <c r="AL37" s="44"/>
      <c r="AM37" s="44"/>
      <c r="AN37" s="44"/>
      <c r="AO37" s="44"/>
      <c r="AT37" s="43"/>
    </row>
    <row r="38" spans="1:46" s="35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6"/>
      <c r="AD38" s="6"/>
      <c r="AE38" s="6"/>
      <c r="AF38" s="6"/>
      <c r="AG38" s="6"/>
      <c r="AH38" s="6"/>
      <c r="AI38" s="6"/>
      <c r="AJ38" s="6"/>
      <c r="AK38" s="115"/>
      <c r="AL38" s="3"/>
      <c r="AM38" s="3"/>
      <c r="AN38" s="3"/>
      <c r="AO38" s="3"/>
      <c r="AP38" s="3"/>
      <c r="AQ38" s="3"/>
      <c r="AR38" s="3"/>
      <c r="AS38" s="3"/>
      <c r="AT38" s="7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16">
        <v>10</v>
      </c>
      <c r="M39" s="116">
        <v>10</v>
      </c>
      <c r="N39" s="116">
        <v>10</v>
      </c>
      <c r="O39" s="116">
        <v>0</v>
      </c>
      <c r="P39" s="116">
        <v>10</v>
      </c>
      <c r="Q39" s="116">
        <v>10</v>
      </c>
      <c r="R39" s="116">
        <v>10</v>
      </c>
      <c r="S39" s="116">
        <v>0</v>
      </c>
      <c r="T39" s="116">
        <v>10</v>
      </c>
      <c r="U39" s="116">
        <v>10</v>
      </c>
      <c r="V39" s="116">
        <v>0</v>
      </c>
      <c r="W39" s="116">
        <v>10</v>
      </c>
      <c r="X39" s="116">
        <v>0</v>
      </c>
      <c r="Y39" s="116">
        <v>10</v>
      </c>
      <c r="Z39" s="116">
        <v>0</v>
      </c>
      <c r="AA39" s="116">
        <v>10</v>
      </c>
      <c r="AB39" s="116">
        <v>10</v>
      </c>
      <c r="AC39" s="6"/>
      <c r="AD39" s="6"/>
      <c r="AE39" s="6"/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2:28" ht="15" hidden="1">
      <c r="L40" s="116">
        <v>0</v>
      </c>
      <c r="M40" s="116">
        <v>10</v>
      </c>
      <c r="N40" s="116">
        <v>10</v>
      </c>
      <c r="O40" s="116">
        <v>10</v>
      </c>
      <c r="P40" s="116">
        <v>0</v>
      </c>
      <c r="Q40" s="116">
        <v>0</v>
      </c>
      <c r="R40" s="116">
        <v>7</v>
      </c>
      <c r="S40" s="116">
        <v>10</v>
      </c>
      <c r="T40" s="116">
        <v>0</v>
      </c>
      <c r="U40" s="116">
        <v>10</v>
      </c>
      <c r="V40" s="116">
        <v>0</v>
      </c>
      <c r="W40" s="116">
        <v>0</v>
      </c>
      <c r="X40" s="116">
        <v>10</v>
      </c>
      <c r="Y40" s="116">
        <v>0</v>
      </c>
      <c r="Z40" s="116">
        <v>0</v>
      </c>
      <c r="AA40" s="116">
        <v>0</v>
      </c>
      <c r="AB40" s="116">
        <v>0</v>
      </c>
    </row>
    <row r="41" ht="5.25" customHeight="1" hidden="1"/>
    <row r="42" spans="4:31" ht="14.25" customHeight="1" hidden="1">
      <c r="D42" s="35"/>
      <c r="S42" s="117"/>
      <c r="T42" s="117"/>
      <c r="U42" s="117"/>
      <c r="V42" s="117"/>
      <c r="W42" s="117"/>
      <c r="X42" s="117"/>
      <c r="Y42" s="3"/>
      <c r="Z42" s="117"/>
      <c r="AA42" s="117"/>
      <c r="AB42" s="117"/>
      <c r="AC42" s="117"/>
      <c r="AD42" s="117"/>
      <c r="AE42" s="117"/>
    </row>
    <row r="43" spans="4:31" ht="15" hidden="1">
      <c r="D43" s="35"/>
      <c r="S43" s="116"/>
      <c r="T43" s="116"/>
      <c r="U43" s="116"/>
      <c r="V43" s="116"/>
      <c r="W43" s="116"/>
      <c r="X43" s="116"/>
      <c r="Z43" s="116"/>
      <c r="AA43" s="116"/>
      <c r="AB43" s="116"/>
      <c r="AC43" s="116"/>
      <c r="AD43" s="116"/>
      <c r="AE43" s="116"/>
    </row>
    <row r="44" spans="19:31" ht="15" hidden="1">
      <c r="S44" s="116"/>
      <c r="T44" s="116"/>
      <c r="U44" s="116"/>
      <c r="V44" s="116"/>
      <c r="W44" s="116"/>
      <c r="X44" s="116"/>
      <c r="Z44" s="116"/>
      <c r="AA44" s="116"/>
      <c r="AB44" s="116"/>
      <c r="AC44" s="116"/>
      <c r="AD44" s="116"/>
      <c r="AE44" s="116"/>
    </row>
    <row r="45" ht="4.5" customHeight="1" hidden="1"/>
    <row r="46" spans="19:31" ht="15" hidden="1">
      <c r="S46" s="116"/>
      <c r="T46" s="116"/>
      <c r="U46" s="116"/>
      <c r="V46" s="116"/>
      <c r="W46" s="116"/>
      <c r="X46" s="116"/>
      <c r="Z46" s="116"/>
      <c r="AA46" s="116"/>
      <c r="AB46" s="116"/>
      <c r="AC46" s="116"/>
      <c r="AD46" s="116"/>
      <c r="AE46" s="116"/>
    </row>
    <row r="47" spans="19:31" ht="15" hidden="1">
      <c r="S47" s="116"/>
      <c r="T47" s="116"/>
      <c r="U47" s="116"/>
      <c r="V47" s="116"/>
      <c r="W47" s="116"/>
      <c r="X47" s="116"/>
      <c r="Z47" s="116"/>
      <c r="AA47" s="116"/>
      <c r="AB47" s="116"/>
      <c r="AC47" s="116"/>
      <c r="AD47" s="116"/>
      <c r="AE47" s="116"/>
    </row>
  </sheetData>
  <sheetProtection selectLockedCells="1"/>
  <mergeCells count="48">
    <mergeCell ref="D20:F20"/>
    <mergeCell ref="G37:K37"/>
    <mergeCell ref="M31:Q31"/>
    <mergeCell ref="G35:K35"/>
    <mergeCell ref="G36:K36"/>
    <mergeCell ref="M28:N28"/>
    <mergeCell ref="P28:Q28"/>
    <mergeCell ref="M29:N29"/>
    <mergeCell ref="P29:Q29"/>
    <mergeCell ref="M24:N24"/>
    <mergeCell ref="P24:Q24"/>
    <mergeCell ref="M30:N30"/>
    <mergeCell ref="P30:Q30"/>
    <mergeCell ref="M25:N25"/>
    <mergeCell ref="P25:Q25"/>
    <mergeCell ref="M26:N26"/>
    <mergeCell ref="P26:Q26"/>
    <mergeCell ref="M27:N27"/>
    <mergeCell ref="P27:Q27"/>
    <mergeCell ref="Z20:AE20"/>
    <mergeCell ref="S22:X22"/>
    <mergeCell ref="Z22:AE22"/>
    <mergeCell ref="M23:N23"/>
    <mergeCell ref="P23:Q23"/>
    <mergeCell ref="G4:K6"/>
    <mergeCell ref="G9:K9"/>
    <mergeCell ref="G16:K16"/>
    <mergeCell ref="Z19:AE19"/>
    <mergeCell ref="Z2:Z3"/>
    <mergeCell ref="AC5:AE6"/>
    <mergeCell ref="M6:O6"/>
    <mergeCell ref="G15:K15"/>
    <mergeCell ref="G8:K8"/>
    <mergeCell ref="G10:K10"/>
    <mergeCell ref="G11:K11"/>
    <mergeCell ref="G12:K12"/>
    <mergeCell ref="G13:K13"/>
    <mergeCell ref="G14:K14"/>
    <mergeCell ref="D5:F5"/>
    <mergeCell ref="M5:W5"/>
    <mergeCell ref="Z5:AB6"/>
    <mergeCell ref="X1:Z1"/>
    <mergeCell ref="D2:F2"/>
    <mergeCell ref="G2:K2"/>
    <mergeCell ref="M2:N2"/>
    <mergeCell ref="O2:R2"/>
    <mergeCell ref="X2:X3"/>
    <mergeCell ref="Y2:Y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6" zoomScaleNormal="86" workbookViewId="0" topLeftCell="C8">
      <pane ySplit="1" topLeftCell="BM9" activePane="bottomLeft" state="frozen"/>
      <selection pane="topLeft" activeCell="C8" sqref="C8"/>
      <selection pane="bottomLeft" activeCell="G8" sqref="G8:K8"/>
    </sheetView>
  </sheetViews>
  <sheetFormatPr defaultColWidth="4.00390625" defaultRowHeight="12.75"/>
  <cols>
    <col min="1" max="1" width="6.140625" style="207" hidden="1" customWidth="1"/>
    <col min="2" max="2" width="5.140625" style="207" hidden="1" customWidth="1"/>
    <col min="3" max="3" width="4.421875" style="207" customWidth="1"/>
    <col min="4" max="4" width="22.140625" style="207" customWidth="1"/>
    <col min="5" max="5" width="3.140625" style="207" customWidth="1"/>
    <col min="6" max="6" width="7.7109375" style="207" customWidth="1"/>
    <col min="7" max="11" width="3.8515625" style="207" customWidth="1"/>
    <col min="12" max="41" width="4.00390625" style="207" customWidth="1"/>
    <col min="42" max="42" width="20.00390625" style="207" hidden="1" customWidth="1"/>
    <col min="43" max="43" width="4.00390625" style="207" hidden="1" customWidth="1"/>
    <col min="44" max="45" width="4.00390625" style="207" customWidth="1"/>
    <col min="46" max="46" width="10.421875" style="209" customWidth="1"/>
    <col min="47" max="238" width="11.421875" style="207" customWidth="1"/>
    <col min="239" max="240" width="4.00390625" style="207" customWidth="1"/>
    <col min="241" max="241" width="4.421875" style="207" customWidth="1"/>
    <col min="242" max="242" width="22.140625" style="207" customWidth="1"/>
    <col min="243" max="243" width="3.140625" style="207" customWidth="1"/>
    <col min="244" max="244" width="7.7109375" style="207" customWidth="1"/>
    <col min="245" max="245" width="19.421875" style="207" customWidth="1"/>
    <col min="246" max="254" width="4.00390625" style="207" customWidth="1"/>
    <col min="255" max="16384" width="4.00390625" style="207" customWidth="1"/>
  </cols>
  <sheetData>
    <row r="1" spans="1:47" ht="15.75" thickBot="1">
      <c r="A1" s="1"/>
      <c r="B1" s="1"/>
      <c r="C1" s="2">
        <v>6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263" t="s">
        <v>0</v>
      </c>
      <c r="Y1" s="263"/>
      <c r="Z1" s="263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9"/>
      <c r="D2" s="264" t="s">
        <v>1</v>
      </c>
      <c r="E2" s="264"/>
      <c r="F2" s="265"/>
      <c r="G2" s="266" t="s">
        <v>299</v>
      </c>
      <c r="H2" s="266"/>
      <c r="I2" s="266"/>
      <c r="J2" s="266"/>
      <c r="K2" s="266"/>
      <c r="L2" s="4">
        <v>2</v>
      </c>
      <c r="M2" s="256" t="s">
        <v>3</v>
      </c>
      <c r="N2" s="256"/>
      <c r="O2" s="267">
        <f ca="1">TODAY()</f>
        <v>42163</v>
      </c>
      <c r="P2" s="267"/>
      <c r="Q2" s="267"/>
      <c r="R2" s="267"/>
      <c r="S2" s="5"/>
      <c r="T2" s="208" t="s">
        <v>300</v>
      </c>
      <c r="U2" s="208"/>
      <c r="V2" s="208"/>
      <c r="W2" s="5"/>
      <c r="X2" s="268" t="str">
        <f>IF(T2="","",T2)</f>
        <v>5</v>
      </c>
      <c r="Y2" s="268">
        <f>IF(U2="","",U2)</f>
      </c>
      <c r="Z2" s="268">
        <f>IF(V2="","",V2)</f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1"/>
      <c r="M3" s="11"/>
      <c r="N3" s="5"/>
      <c r="O3" s="5"/>
      <c r="P3" s="5"/>
      <c r="Q3" s="5"/>
      <c r="R3" s="5"/>
      <c r="S3" s="5"/>
      <c r="T3" s="3"/>
      <c r="U3" s="3"/>
      <c r="V3" s="3"/>
      <c r="W3" s="5"/>
      <c r="X3" s="269"/>
      <c r="Y3" s="269"/>
      <c r="Z3" s="269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5" customHeight="1" thickBot="1">
      <c r="A4" s="1"/>
      <c r="B4" s="1"/>
      <c r="C4" s="9"/>
      <c r="D4" s="3"/>
      <c r="E4" s="3"/>
      <c r="G4" s="270"/>
      <c r="H4" s="270"/>
      <c r="I4" s="270"/>
      <c r="J4" s="270"/>
      <c r="K4" s="27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5" customHeight="1" thickTop="1">
      <c r="A5" s="1"/>
      <c r="B5" s="1"/>
      <c r="C5" s="9"/>
      <c r="D5" s="271" t="s">
        <v>5</v>
      </c>
      <c r="E5" s="271"/>
      <c r="F5" s="272"/>
      <c r="G5" s="270"/>
      <c r="H5" s="270"/>
      <c r="I5" s="270"/>
      <c r="J5" s="270"/>
      <c r="K5" s="270"/>
      <c r="L5" s="3"/>
      <c r="M5" s="273" t="s">
        <v>6</v>
      </c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5"/>
      <c r="Y5" s="5"/>
      <c r="Z5" s="274" t="s">
        <v>7</v>
      </c>
      <c r="AA5" s="274"/>
      <c r="AB5" s="290"/>
      <c r="AC5" s="291" t="str">
        <f>LEFT(G2,2)</f>
        <v>24</v>
      </c>
      <c r="AD5" s="292"/>
      <c r="AE5" s="293"/>
      <c r="AH5" s="6"/>
      <c r="AI5" s="6"/>
      <c r="AJ5" s="6"/>
      <c r="AK5" s="12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270"/>
      <c r="H6" s="270"/>
      <c r="I6" s="270"/>
      <c r="J6" s="270"/>
      <c r="K6" s="270"/>
      <c r="L6" s="3"/>
      <c r="M6" s="256" t="s">
        <v>8</v>
      </c>
      <c r="N6" s="256"/>
      <c r="O6" s="256"/>
      <c r="P6" s="3"/>
      <c r="Q6" s="3"/>
      <c r="R6" s="3"/>
      <c r="S6" s="3"/>
      <c r="T6" s="3"/>
      <c r="U6" s="3"/>
      <c r="V6" s="3"/>
      <c r="W6" s="5"/>
      <c r="X6" s="5"/>
      <c r="Y6" s="5"/>
      <c r="Z6" s="274"/>
      <c r="AA6" s="274"/>
      <c r="AB6" s="290"/>
      <c r="AC6" s="294"/>
      <c r="AD6" s="295"/>
      <c r="AE6" s="296"/>
      <c r="AH6" s="6"/>
      <c r="AI6" s="6"/>
      <c r="AJ6" s="6"/>
      <c r="AK6" s="12"/>
      <c r="AL6" s="14"/>
      <c r="AM6" s="14"/>
      <c r="AN6" s="14"/>
      <c r="AO6" s="14"/>
    </row>
    <row r="7" spans="1:44" ht="22.5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5"/>
      <c r="AG7" s="15"/>
      <c r="AH7" s="15"/>
      <c r="AI7" s="15"/>
      <c r="AJ7" s="15"/>
      <c r="AK7" s="16"/>
      <c r="AP7" s="17"/>
      <c r="AQ7" s="3"/>
      <c r="AR7" s="3"/>
    </row>
    <row r="8" spans="1:46" ht="19.5" customHeight="1">
      <c r="A8" s="18" t="s">
        <v>9</v>
      </c>
      <c r="B8" s="18" t="s">
        <v>10</v>
      </c>
      <c r="C8" s="19" t="s">
        <v>11</v>
      </c>
      <c r="D8" s="20" t="s">
        <v>12</v>
      </c>
      <c r="E8" s="20" t="s">
        <v>13</v>
      </c>
      <c r="F8" s="19" t="s">
        <v>14</v>
      </c>
      <c r="G8" s="288" t="s">
        <v>15</v>
      </c>
      <c r="H8" s="288"/>
      <c r="I8" s="288"/>
      <c r="J8" s="288"/>
      <c r="K8" s="288"/>
      <c r="L8" s="157" t="s">
        <v>77</v>
      </c>
      <c r="M8" s="157" t="s">
        <v>80</v>
      </c>
      <c r="N8" s="157" t="s">
        <v>82</v>
      </c>
      <c r="O8" s="157" t="s">
        <v>16</v>
      </c>
      <c r="P8" s="157" t="s">
        <v>33</v>
      </c>
      <c r="Q8" s="157" t="s">
        <v>32</v>
      </c>
      <c r="R8" s="157" t="s">
        <v>78</v>
      </c>
      <c r="S8" s="157" t="s">
        <v>21</v>
      </c>
      <c r="T8" s="157" t="s">
        <v>18</v>
      </c>
      <c r="U8" s="157" t="s">
        <v>25</v>
      </c>
      <c r="V8" s="157" t="s">
        <v>26</v>
      </c>
      <c r="W8" s="157" t="s">
        <v>23</v>
      </c>
      <c r="X8" s="157" t="s">
        <v>81</v>
      </c>
      <c r="Y8" s="157" t="s">
        <v>20</v>
      </c>
      <c r="Z8" s="157" t="s">
        <v>17</v>
      </c>
      <c r="AE8" s="23"/>
      <c r="AF8" s="23"/>
      <c r="AG8" s="23"/>
      <c r="AH8" s="24"/>
      <c r="AI8" s="24"/>
      <c r="AJ8" s="24"/>
      <c r="AK8" s="24"/>
      <c r="AL8" s="24"/>
      <c r="AM8" s="24"/>
      <c r="AN8" s="24"/>
      <c r="AP8" s="25" t="s">
        <v>207</v>
      </c>
      <c r="AT8" s="207"/>
    </row>
    <row r="9" spans="1:43" s="35" customFormat="1" ht="18.75" customHeight="1">
      <c r="A9" s="26" t="s">
        <v>59</v>
      </c>
      <c r="B9" s="26">
        <v>79</v>
      </c>
      <c r="C9" s="27">
        <f aca="true" ca="1" t="shared" si="0" ref="C9:C14">OFFSET(C9,15,0)</f>
        <v>1</v>
      </c>
      <c r="D9" s="78" t="s">
        <v>301</v>
      </c>
      <c r="E9" s="26" t="s">
        <v>39</v>
      </c>
      <c r="F9" s="26">
        <v>42</v>
      </c>
      <c r="G9" s="287" t="s">
        <v>61</v>
      </c>
      <c r="H9" s="287"/>
      <c r="I9" s="287"/>
      <c r="J9" s="287"/>
      <c r="K9" s="287"/>
      <c r="L9" s="30" t="s">
        <v>41</v>
      </c>
      <c r="M9" s="31"/>
      <c r="N9" s="31"/>
      <c r="O9" s="30" t="s">
        <v>41</v>
      </c>
      <c r="P9" s="31"/>
      <c r="Q9" s="31"/>
      <c r="R9" s="30" t="s">
        <v>41</v>
      </c>
      <c r="S9" s="31"/>
      <c r="T9" s="31"/>
      <c r="U9" s="30" t="s">
        <v>41</v>
      </c>
      <c r="V9" s="31"/>
      <c r="W9" s="31"/>
      <c r="X9" s="31"/>
      <c r="Y9" s="30" t="s">
        <v>41</v>
      </c>
      <c r="Z9" s="31"/>
      <c r="AE9" s="32"/>
      <c r="AF9" s="32"/>
      <c r="AG9" s="32"/>
      <c r="AH9" s="33"/>
      <c r="AI9" s="33"/>
      <c r="AJ9" s="33"/>
      <c r="AK9" s="34"/>
      <c r="AL9" s="33"/>
      <c r="AM9" s="34"/>
      <c r="AN9" s="33"/>
      <c r="AP9" s="25" t="s">
        <v>210</v>
      </c>
      <c r="AQ9" s="37">
        <f>IF(E9="M",100,IF(E9=1,100,IF(E9="","",120)))</f>
        <v>100</v>
      </c>
    </row>
    <row r="10" spans="1:42" s="37" customFormat="1" ht="21" customHeight="1">
      <c r="A10" s="26" t="s">
        <v>45</v>
      </c>
      <c r="B10" s="26">
        <v>85</v>
      </c>
      <c r="C10" s="27">
        <f ca="1" t="shared" si="0"/>
        <v>2</v>
      </c>
      <c r="D10" s="78" t="s">
        <v>302</v>
      </c>
      <c r="E10" s="26" t="s">
        <v>39</v>
      </c>
      <c r="F10" s="26">
        <v>44</v>
      </c>
      <c r="G10" s="287" t="s">
        <v>119</v>
      </c>
      <c r="H10" s="287"/>
      <c r="I10" s="287"/>
      <c r="J10" s="287"/>
      <c r="K10" s="287"/>
      <c r="L10" s="30" t="s">
        <v>70</v>
      </c>
      <c r="M10" s="31"/>
      <c r="N10" s="31"/>
      <c r="O10" s="31"/>
      <c r="P10" s="31"/>
      <c r="Q10" s="30" t="s">
        <v>50</v>
      </c>
      <c r="R10" s="31"/>
      <c r="S10" s="30" t="s">
        <v>41</v>
      </c>
      <c r="T10" s="31"/>
      <c r="U10" s="31"/>
      <c r="V10" s="30" t="s">
        <v>42</v>
      </c>
      <c r="W10" s="31"/>
      <c r="X10" s="31"/>
      <c r="Y10" s="31"/>
      <c r="Z10" s="30" t="s">
        <v>41</v>
      </c>
      <c r="AE10" s="32"/>
      <c r="AF10" s="32"/>
      <c r="AG10" s="32"/>
      <c r="AH10" s="33"/>
      <c r="AI10" s="33"/>
      <c r="AJ10" s="33"/>
      <c r="AK10" s="34"/>
      <c r="AL10" s="33"/>
      <c r="AM10" s="34"/>
      <c r="AN10" s="33"/>
      <c r="AP10" s="36" t="s">
        <v>212</v>
      </c>
    </row>
    <row r="11" spans="1:42" s="35" customFormat="1" ht="21" customHeight="1">
      <c r="A11" s="26" t="s">
        <v>45</v>
      </c>
      <c r="B11" s="26">
        <v>44</v>
      </c>
      <c r="C11" s="27">
        <f ca="1" t="shared" si="0"/>
        <v>3</v>
      </c>
      <c r="D11" s="78" t="s">
        <v>303</v>
      </c>
      <c r="E11" s="26" t="s">
        <v>39</v>
      </c>
      <c r="F11" s="26">
        <v>46</v>
      </c>
      <c r="G11" s="287" t="s">
        <v>304</v>
      </c>
      <c r="H11" s="287"/>
      <c r="I11" s="287"/>
      <c r="J11" s="287"/>
      <c r="K11" s="287"/>
      <c r="L11" s="31"/>
      <c r="M11" s="30" t="s">
        <v>43</v>
      </c>
      <c r="N11" s="31"/>
      <c r="O11" s="31"/>
      <c r="P11" s="30" t="s">
        <v>140</v>
      </c>
      <c r="Q11" s="31"/>
      <c r="R11" s="30" t="s">
        <v>48</v>
      </c>
      <c r="S11" s="31"/>
      <c r="T11" s="31"/>
      <c r="U11" s="31"/>
      <c r="V11" s="31"/>
      <c r="W11" s="30" t="s">
        <v>49</v>
      </c>
      <c r="X11" s="31"/>
      <c r="Y11" s="31"/>
      <c r="Z11" s="30" t="s">
        <v>49</v>
      </c>
      <c r="AP11" s="36" t="s">
        <v>215</v>
      </c>
    </row>
    <row r="12" spans="1:42" s="35" customFormat="1" ht="21" customHeight="1">
      <c r="A12" s="26" t="s">
        <v>45</v>
      </c>
      <c r="B12" s="26">
        <v>49</v>
      </c>
      <c r="C12" s="27">
        <f ca="1" t="shared" si="0"/>
        <v>4</v>
      </c>
      <c r="D12" s="78" t="s">
        <v>305</v>
      </c>
      <c r="E12" s="26" t="s">
        <v>39</v>
      </c>
      <c r="F12" s="26">
        <v>49</v>
      </c>
      <c r="G12" s="287" t="s">
        <v>306</v>
      </c>
      <c r="H12" s="287"/>
      <c r="I12" s="287"/>
      <c r="J12" s="287"/>
      <c r="K12" s="287"/>
      <c r="L12" s="31"/>
      <c r="M12" s="30" t="s">
        <v>41</v>
      </c>
      <c r="N12" s="31"/>
      <c r="O12" s="30" t="s">
        <v>49</v>
      </c>
      <c r="P12" s="31"/>
      <c r="Q12" s="31"/>
      <c r="R12" s="31"/>
      <c r="S12" s="31"/>
      <c r="T12" s="30" t="s">
        <v>48</v>
      </c>
      <c r="U12" s="31"/>
      <c r="V12" s="30" t="s">
        <v>70</v>
      </c>
      <c r="W12" s="31"/>
      <c r="X12" s="30" t="s">
        <v>41</v>
      </c>
      <c r="Y12" s="31"/>
      <c r="Z12" s="31"/>
      <c r="AP12" s="36" t="s">
        <v>218</v>
      </c>
    </row>
    <row r="13" spans="1:42" s="35" customFormat="1" ht="21" customHeight="1">
      <c r="A13" s="26" t="s">
        <v>45</v>
      </c>
      <c r="B13" s="26">
        <v>44</v>
      </c>
      <c r="C13" s="27">
        <f ca="1" t="shared" si="0"/>
        <v>5</v>
      </c>
      <c r="D13" s="78" t="s">
        <v>307</v>
      </c>
      <c r="E13" s="26" t="s">
        <v>39</v>
      </c>
      <c r="F13" s="26">
        <v>51</v>
      </c>
      <c r="G13" s="287" t="s">
        <v>308</v>
      </c>
      <c r="H13" s="287"/>
      <c r="I13" s="287"/>
      <c r="J13" s="287"/>
      <c r="K13" s="287"/>
      <c r="L13" s="31"/>
      <c r="M13" s="31"/>
      <c r="N13" s="30" t="s">
        <v>258</v>
      </c>
      <c r="O13" s="31"/>
      <c r="P13" s="31"/>
      <c r="Q13" s="30" t="s">
        <v>49</v>
      </c>
      <c r="R13" s="31"/>
      <c r="S13" s="31"/>
      <c r="T13" s="30" t="s">
        <v>42</v>
      </c>
      <c r="U13" s="31"/>
      <c r="V13" s="31"/>
      <c r="W13" s="30" t="s">
        <v>41</v>
      </c>
      <c r="X13" s="31"/>
      <c r="Y13" s="30" t="s">
        <v>57</v>
      </c>
      <c r="Z13" s="31"/>
      <c r="AP13" s="36" t="s">
        <v>222</v>
      </c>
    </row>
    <row r="14" spans="1:42" s="35" customFormat="1" ht="21" customHeight="1">
      <c r="A14" s="26" t="s">
        <v>59</v>
      </c>
      <c r="B14" s="26">
        <v>79</v>
      </c>
      <c r="C14" s="27">
        <f ca="1" t="shared" si="0"/>
        <v>6</v>
      </c>
      <c r="D14" s="78" t="s">
        <v>309</v>
      </c>
      <c r="E14" s="26" t="s">
        <v>39</v>
      </c>
      <c r="F14" s="26">
        <v>51</v>
      </c>
      <c r="G14" s="287" t="s">
        <v>61</v>
      </c>
      <c r="H14" s="287"/>
      <c r="I14" s="287"/>
      <c r="J14" s="287"/>
      <c r="K14" s="287"/>
      <c r="L14" s="31"/>
      <c r="M14" s="31"/>
      <c r="N14" s="30" t="s">
        <v>50</v>
      </c>
      <c r="O14" s="31"/>
      <c r="P14" s="30" t="s">
        <v>49</v>
      </c>
      <c r="Q14" s="31"/>
      <c r="R14" s="31"/>
      <c r="S14" s="30" t="s">
        <v>49</v>
      </c>
      <c r="T14" s="31"/>
      <c r="U14" s="30" t="s">
        <v>49</v>
      </c>
      <c r="V14" s="31"/>
      <c r="W14" s="31"/>
      <c r="X14" s="30" t="s">
        <v>70</v>
      </c>
      <c r="Y14" s="31"/>
      <c r="Z14" s="31"/>
      <c r="AP14" s="36" t="s">
        <v>225</v>
      </c>
    </row>
    <row r="15" spans="1:42" s="35" customFormat="1" ht="21" customHeight="1" hidden="1">
      <c r="A15" s="39"/>
      <c r="B15" s="39"/>
      <c r="C15" s="40"/>
      <c r="D15" s="129"/>
      <c r="E15" s="39"/>
      <c r="F15" s="39"/>
      <c r="G15" s="160"/>
      <c r="H15" s="160"/>
      <c r="I15" s="160"/>
      <c r="J15" s="160"/>
      <c r="K15" s="160"/>
      <c r="L15" s="161"/>
      <c r="M15" s="161"/>
      <c r="N15" s="163"/>
      <c r="O15" s="161"/>
      <c r="P15" s="161"/>
      <c r="Q15" s="161"/>
      <c r="R15" s="163"/>
      <c r="S15" s="161"/>
      <c r="T15" s="161"/>
      <c r="U15" s="163"/>
      <c r="V15" s="161"/>
      <c r="W15" s="161"/>
      <c r="X15" s="161"/>
      <c r="Y15" s="163"/>
      <c r="Z15" s="161"/>
      <c r="AA15" s="161"/>
      <c r="AB15" s="163"/>
      <c r="AP15" s="36"/>
    </row>
    <row r="16" spans="1:42" s="35" customFormat="1" ht="21" customHeight="1" hidden="1">
      <c r="A16" s="39"/>
      <c r="B16" s="39"/>
      <c r="C16" s="40"/>
      <c r="D16" s="129"/>
      <c r="E16" s="39"/>
      <c r="F16" s="39"/>
      <c r="G16" s="164"/>
      <c r="H16" s="164"/>
      <c r="I16" s="164"/>
      <c r="J16" s="164"/>
      <c r="K16" s="164"/>
      <c r="L16" s="161"/>
      <c r="M16" s="161"/>
      <c r="N16" s="161"/>
      <c r="O16" s="163"/>
      <c r="P16" s="161"/>
      <c r="Q16" s="161"/>
      <c r="R16" s="163"/>
      <c r="S16" s="161"/>
      <c r="T16" s="161"/>
      <c r="U16" s="161"/>
      <c r="V16" s="161"/>
      <c r="W16" s="161"/>
      <c r="X16" s="163"/>
      <c r="Y16" s="161"/>
      <c r="Z16" s="163"/>
      <c r="AA16" s="161"/>
      <c r="AB16" s="161"/>
      <c r="AP16" s="36"/>
    </row>
    <row r="17" spans="1:50" s="35" customFormat="1" ht="21" customHeight="1" hidden="1">
      <c r="A17" s="39"/>
      <c r="B17" s="39"/>
      <c r="C17" s="40"/>
      <c r="D17" s="41"/>
      <c r="E17" s="41"/>
      <c r="F17" s="41"/>
      <c r="G17" s="41"/>
      <c r="H17" s="41"/>
      <c r="I17" s="41"/>
      <c r="J17" s="41"/>
      <c r="K17" s="41"/>
      <c r="L17" s="32"/>
      <c r="M17" s="32"/>
      <c r="N17" s="32"/>
      <c r="O17" s="38"/>
      <c r="P17" s="32"/>
      <c r="Q17" s="32"/>
      <c r="R17" s="32"/>
      <c r="S17" s="32"/>
      <c r="T17" s="32"/>
      <c r="U17" s="38"/>
      <c r="V17" s="32"/>
      <c r="W17" s="32"/>
      <c r="X17" s="38"/>
      <c r="Y17" s="32"/>
      <c r="Z17" s="165"/>
      <c r="AA17" s="165"/>
      <c r="AB17" s="165"/>
      <c r="AC17" s="165"/>
      <c r="AD17" s="165"/>
      <c r="AO17" s="33"/>
      <c r="AP17" s="33"/>
      <c r="AT17" s="43"/>
      <c r="AU17" s="44"/>
      <c r="AV17" s="44"/>
      <c r="AW17" s="44"/>
      <c r="AX17" s="44"/>
    </row>
    <row r="18" spans="1:50" s="35" customFormat="1" ht="21" customHeight="1" hidden="1">
      <c r="A18" s="39"/>
      <c r="B18" s="39"/>
      <c r="C18" s="40"/>
      <c r="D18" s="41"/>
      <c r="E18" s="41"/>
      <c r="F18" s="41"/>
      <c r="G18" s="41"/>
      <c r="H18" s="41"/>
      <c r="I18" s="41"/>
      <c r="J18" s="41"/>
      <c r="K18" s="41"/>
      <c r="L18" s="32"/>
      <c r="M18" s="32"/>
      <c r="N18" s="32"/>
      <c r="O18" s="38"/>
      <c r="P18" s="32"/>
      <c r="Q18" s="32"/>
      <c r="R18" s="32"/>
      <c r="S18" s="32"/>
      <c r="T18" s="32"/>
      <c r="U18" s="38"/>
      <c r="V18" s="32"/>
      <c r="W18" s="32"/>
      <c r="X18" s="38"/>
      <c r="Y18" s="32"/>
      <c r="Z18" s="45"/>
      <c r="AA18" s="45"/>
      <c r="AB18" s="45"/>
      <c r="AC18" s="45"/>
      <c r="AD18" s="45"/>
      <c r="AO18" s="33"/>
      <c r="AP18" s="33"/>
      <c r="AT18" s="43"/>
      <c r="AU18" s="44"/>
      <c r="AV18" s="44"/>
      <c r="AW18" s="44"/>
      <c r="AX18" s="44"/>
    </row>
    <row r="19" spans="1:50" s="35" customFormat="1" ht="21" customHeight="1" thickBot="1">
      <c r="A19" s="39"/>
      <c r="B19" s="39"/>
      <c r="C19" s="40"/>
      <c r="Q19" s="32"/>
      <c r="R19" s="32"/>
      <c r="S19" s="247" t="s">
        <v>75</v>
      </c>
      <c r="T19" s="247"/>
      <c r="U19" s="247"/>
      <c r="V19" s="247"/>
      <c r="W19" s="247"/>
      <c r="X19" s="247"/>
      <c r="Y19" s="32"/>
      <c r="Z19" s="210" t="s">
        <v>75</v>
      </c>
      <c r="AA19" s="211"/>
      <c r="AB19" s="211"/>
      <c r="AC19" s="211"/>
      <c r="AD19" s="211"/>
      <c r="AE19" s="211"/>
      <c r="AF19" s="32"/>
      <c r="AG19" s="38"/>
      <c r="AH19" s="32"/>
      <c r="AI19" s="32"/>
      <c r="AJ19" s="38"/>
      <c r="AK19" s="38"/>
      <c r="AL19" s="33"/>
      <c r="AM19" s="33"/>
      <c r="AN19" s="33"/>
      <c r="AO19" s="33"/>
      <c r="AP19" s="33"/>
      <c r="AT19" s="43"/>
      <c r="AU19" s="44"/>
      <c r="AV19" s="46"/>
      <c r="AW19" s="46"/>
      <c r="AX19" s="46"/>
    </row>
    <row r="20" spans="1:48" s="35" customFormat="1" ht="21" customHeight="1" thickBot="1">
      <c r="A20" s="39"/>
      <c r="B20" s="168"/>
      <c r="C20" s="168"/>
      <c r="D20" s="168"/>
      <c r="E20" s="168"/>
      <c r="F20" s="168"/>
      <c r="G20" s="169"/>
      <c r="H20" s="169"/>
      <c r="I20" s="169"/>
      <c r="J20" s="169"/>
      <c r="K20" s="23"/>
      <c r="L20" s="23"/>
      <c r="M20" s="23"/>
      <c r="N20" s="23"/>
      <c r="Q20" s="32"/>
      <c r="R20" s="32"/>
      <c r="S20" s="284" t="s">
        <v>85</v>
      </c>
      <c r="T20" s="285"/>
      <c r="U20" s="285"/>
      <c r="V20" s="285"/>
      <c r="W20" s="285"/>
      <c r="X20" s="286"/>
      <c r="Y20" s="32"/>
      <c r="Z20" s="210" t="s">
        <v>85</v>
      </c>
      <c r="AA20" s="210"/>
      <c r="AB20" s="210"/>
      <c r="AC20" s="210"/>
      <c r="AD20" s="210"/>
      <c r="AE20" s="210"/>
      <c r="AH20" s="44"/>
      <c r="AI20" s="48"/>
      <c r="AJ20" s="48"/>
      <c r="AK20" s="48"/>
      <c r="AL20" s="48"/>
      <c r="AM20" s="44"/>
      <c r="AN20" s="44"/>
      <c r="AQ20" s="33"/>
      <c r="AR20" s="33"/>
      <c r="AS20" s="33"/>
      <c r="AT20" s="49"/>
      <c r="AU20" s="46"/>
      <c r="AV20" s="46"/>
    </row>
    <row r="21" spans="1:47" s="35" customFormat="1" ht="21" customHeight="1" thickBot="1">
      <c r="A21" s="39"/>
      <c r="B21" s="39"/>
      <c r="S21" s="170">
        <f aca="true" t="shared" si="1" ref="S21:X21">IF(Z21="","",Z21)</f>
      </c>
      <c r="T21" s="171">
        <f t="shared" si="1"/>
      </c>
      <c r="U21" s="171">
        <f t="shared" si="1"/>
      </c>
      <c r="V21" s="171">
        <f t="shared" si="1"/>
      </c>
      <c r="W21" s="171">
        <f t="shared" si="1"/>
      </c>
      <c r="X21" s="172">
        <f t="shared" si="1"/>
      </c>
      <c r="Y21" s="23"/>
      <c r="Z21" s="215"/>
      <c r="AA21" s="215"/>
      <c r="AB21" s="215"/>
      <c r="AC21" s="215"/>
      <c r="AD21" s="215"/>
      <c r="AE21" s="215"/>
      <c r="AH21" s="24"/>
      <c r="AI21" s="24"/>
      <c r="AJ21" s="24"/>
      <c r="AK21" s="24"/>
      <c r="AL21" s="53"/>
      <c r="AM21" s="53"/>
      <c r="AN21" s="53"/>
      <c r="AP21" s="54"/>
      <c r="AU21" s="44"/>
    </row>
    <row r="22" spans="1:40" s="35" customFormat="1" ht="21" customHeight="1" thickBot="1">
      <c r="A22" s="37"/>
      <c r="B22" s="37"/>
      <c r="C22" s="55"/>
      <c r="D22" s="56"/>
      <c r="E22" s="56"/>
      <c r="F22" s="56"/>
      <c r="G22" s="56"/>
      <c r="H22" s="56"/>
      <c r="I22" s="56"/>
      <c r="J22" s="56"/>
      <c r="K22" s="56"/>
      <c r="L22" s="37"/>
      <c r="M22" s="37"/>
      <c r="N22" s="37"/>
      <c r="O22" s="37"/>
      <c r="P22" s="37"/>
      <c r="Q22" s="57"/>
      <c r="R22" s="57"/>
      <c r="S22" s="213" t="s">
        <v>88</v>
      </c>
      <c r="T22" s="214"/>
      <c r="U22" s="214"/>
      <c r="V22" s="214"/>
      <c r="W22" s="214"/>
      <c r="X22" s="162"/>
      <c r="Z22" s="210" t="s">
        <v>88</v>
      </c>
      <c r="AA22" s="211"/>
      <c r="AB22" s="211"/>
      <c r="AC22" s="211"/>
      <c r="AD22" s="211"/>
      <c r="AE22" s="211"/>
      <c r="AH22" s="58"/>
      <c r="AI22" s="58"/>
      <c r="AJ22" s="58"/>
      <c r="AK22" s="58"/>
      <c r="AL22" s="58"/>
      <c r="AM22" s="58"/>
      <c r="AN22" s="58"/>
    </row>
    <row r="23" spans="1:41" s="35" customFormat="1" ht="24.75" customHeight="1">
      <c r="A23" s="59" t="s">
        <v>9</v>
      </c>
      <c r="B23" s="60" t="s">
        <v>10</v>
      </c>
      <c r="C23" s="61" t="s">
        <v>11</v>
      </c>
      <c r="D23" s="62" t="s">
        <v>12</v>
      </c>
      <c r="E23" s="62" t="s">
        <v>13</v>
      </c>
      <c r="F23" s="63" t="s">
        <v>89</v>
      </c>
      <c r="G23" s="64" t="s">
        <v>90</v>
      </c>
      <c r="H23" s="64" t="s">
        <v>91</v>
      </c>
      <c r="I23" s="64" t="s">
        <v>92</v>
      </c>
      <c r="J23" s="64" t="s">
        <v>93</v>
      </c>
      <c r="K23" s="65" t="s">
        <v>94</v>
      </c>
      <c r="L23" s="66" t="s">
        <v>95</v>
      </c>
      <c r="M23" s="248" t="s">
        <v>96</v>
      </c>
      <c r="N23" s="249"/>
      <c r="O23" s="67" t="s">
        <v>97</v>
      </c>
      <c r="P23" s="234" t="s">
        <v>98</v>
      </c>
      <c r="Q23" s="226"/>
      <c r="R23" s="46"/>
      <c r="S23" s="174">
        <f aca="true" t="shared" si="2" ref="S23:X29">IF(Z23="","",Z23)</f>
      </c>
      <c r="T23" s="175">
        <f t="shared" si="2"/>
      </c>
      <c r="U23" s="175">
        <f t="shared" si="2"/>
      </c>
      <c r="V23" s="175">
        <f t="shared" si="2"/>
      </c>
      <c r="W23" s="175">
        <f t="shared" si="2"/>
      </c>
      <c r="X23" s="176">
        <f t="shared" si="2"/>
      </c>
      <c r="Z23" s="216"/>
      <c r="AA23" s="216"/>
      <c r="AB23" s="216"/>
      <c r="AC23" s="216"/>
      <c r="AD23" s="216"/>
      <c r="AE23" s="216"/>
      <c r="AH23" s="24"/>
      <c r="AI23" s="24"/>
      <c r="AJ23" s="24"/>
      <c r="AK23" s="24"/>
      <c r="AL23" s="53"/>
      <c r="AM23" s="53"/>
      <c r="AN23" s="53"/>
      <c r="AO23" s="74"/>
    </row>
    <row r="24" spans="1:43" s="35" customFormat="1" ht="24" customHeight="1">
      <c r="A24" s="75" t="str">
        <f aca="true" ca="1" t="shared" si="3" ref="A24:B29">OFFSET(A24,-15,0)</f>
        <v>PC</v>
      </c>
      <c r="B24" s="76">
        <f ca="1" t="shared" si="3"/>
        <v>79</v>
      </c>
      <c r="C24" s="77">
        <v>1</v>
      </c>
      <c r="D24" s="78" t="str">
        <f aca="true" ca="1" t="shared" si="4" ref="D24:E29">OFFSET(D24,-15,0)</f>
        <v>TETARD Damien</v>
      </c>
      <c r="E24" s="26" t="str">
        <f ca="1" t="shared" si="4"/>
        <v>M</v>
      </c>
      <c r="F24" s="26">
        <v>37</v>
      </c>
      <c r="G24" s="79">
        <v>0</v>
      </c>
      <c r="H24" s="79">
        <v>0</v>
      </c>
      <c r="I24" s="79">
        <v>0</v>
      </c>
      <c r="J24" s="79">
        <v>0</v>
      </c>
      <c r="K24" s="80">
        <v>0</v>
      </c>
      <c r="L24" s="81" t="s">
        <v>99</v>
      </c>
      <c r="M24" s="223">
        <f aca="true" t="shared" si="5" ref="M24:M29">SUM(G24:K24)</f>
        <v>0</v>
      </c>
      <c r="N24" s="224"/>
      <c r="O24" s="82"/>
      <c r="P24" s="225">
        <f aca="true" ca="1" t="shared" si="6" ref="P24:P29">SUM(OFFSET(P24,0,-10),OFFSET(P24,0,-3))</f>
        <v>37</v>
      </c>
      <c r="Q24" s="226"/>
      <c r="R24" s="46"/>
      <c r="S24" s="178">
        <f t="shared" si="2"/>
      </c>
      <c r="T24" s="179">
        <f t="shared" si="2"/>
      </c>
      <c r="U24" s="179">
        <f t="shared" si="2"/>
      </c>
      <c r="V24" s="179">
        <f t="shared" si="2"/>
      </c>
      <c r="W24" s="179">
        <f t="shared" si="2"/>
      </c>
      <c r="X24" s="180">
        <f t="shared" si="2"/>
      </c>
      <c r="Z24" s="217"/>
      <c r="AA24" s="217"/>
      <c r="AB24" s="217"/>
      <c r="AC24" s="217"/>
      <c r="AD24" s="217"/>
      <c r="AE24" s="217"/>
      <c r="AH24" s="33"/>
      <c r="AI24" s="33"/>
      <c r="AJ24" s="33"/>
      <c r="AK24" s="33"/>
      <c r="AL24" s="53"/>
      <c r="AM24" s="53"/>
      <c r="AN24" s="53"/>
      <c r="AO24" s="39"/>
      <c r="AQ24" s="35">
        <f aca="true" t="shared" si="7" ref="AQ24:AQ29">COUNT(G24:K24)</f>
        <v>5</v>
      </c>
    </row>
    <row r="25" spans="1:43" s="35" customFormat="1" ht="21" customHeight="1">
      <c r="A25" s="75" t="str">
        <f ca="1" t="shared" si="3"/>
        <v>PDL</v>
      </c>
      <c r="B25" s="76">
        <f ca="1" t="shared" si="3"/>
        <v>85</v>
      </c>
      <c r="C25" s="77">
        <v>2</v>
      </c>
      <c r="D25" s="78" t="str">
        <f ca="1" t="shared" si="4"/>
        <v>PITON Leo</v>
      </c>
      <c r="E25" s="26" t="str">
        <f ca="1" t="shared" si="4"/>
        <v>M</v>
      </c>
      <c r="F25" s="26">
        <v>20</v>
      </c>
      <c r="G25" s="79">
        <v>10</v>
      </c>
      <c r="H25" s="79">
        <v>0</v>
      </c>
      <c r="I25" s="79">
        <v>0</v>
      </c>
      <c r="J25" s="79">
        <v>0</v>
      </c>
      <c r="K25" s="80">
        <v>0</v>
      </c>
      <c r="L25" s="81" t="s">
        <v>99</v>
      </c>
      <c r="M25" s="223">
        <f t="shared" si="5"/>
        <v>10</v>
      </c>
      <c r="N25" s="224"/>
      <c r="O25" s="82"/>
      <c r="P25" s="225">
        <f ca="1" t="shared" si="6"/>
        <v>30</v>
      </c>
      <c r="Q25" s="226"/>
      <c r="R25" s="46"/>
      <c r="S25" s="178">
        <f t="shared" si="2"/>
      </c>
      <c r="T25" s="179">
        <f t="shared" si="2"/>
      </c>
      <c r="U25" s="179">
        <f t="shared" si="2"/>
      </c>
      <c r="V25" s="179">
        <f t="shared" si="2"/>
      </c>
      <c r="W25" s="179">
        <f t="shared" si="2"/>
      </c>
      <c r="X25" s="180">
        <f t="shared" si="2"/>
      </c>
      <c r="Z25" s="217"/>
      <c r="AA25" s="217"/>
      <c r="AB25" s="217"/>
      <c r="AC25" s="217"/>
      <c r="AD25" s="217"/>
      <c r="AE25" s="217"/>
      <c r="AH25" s="33"/>
      <c r="AI25" s="33"/>
      <c r="AJ25" s="33"/>
      <c r="AK25" s="33"/>
      <c r="AL25" s="53"/>
      <c r="AM25" s="53"/>
      <c r="AN25" s="53"/>
      <c r="AO25" s="39"/>
      <c r="AQ25" s="35">
        <f t="shared" si="7"/>
        <v>5</v>
      </c>
    </row>
    <row r="26" spans="1:50" s="35" customFormat="1" ht="21" customHeight="1">
      <c r="A26" s="75" t="str">
        <f ca="1" t="shared" si="3"/>
        <v>PDL</v>
      </c>
      <c r="B26" s="76">
        <f ca="1" t="shared" si="3"/>
        <v>44</v>
      </c>
      <c r="C26" s="77">
        <v>3</v>
      </c>
      <c r="D26" s="78" t="str">
        <f ca="1" t="shared" si="4"/>
        <v>CANOVA Billy</v>
      </c>
      <c r="E26" s="26" t="str">
        <f ca="1" t="shared" si="4"/>
        <v>M</v>
      </c>
      <c r="F26" s="26">
        <v>50</v>
      </c>
      <c r="G26" s="79">
        <v>7</v>
      </c>
      <c r="H26" s="79">
        <v>0</v>
      </c>
      <c r="I26" s="79">
        <v>10</v>
      </c>
      <c r="J26" s="79">
        <v>10</v>
      </c>
      <c r="K26" s="80">
        <v>10</v>
      </c>
      <c r="L26" s="81" t="s">
        <v>99</v>
      </c>
      <c r="M26" s="223">
        <f t="shared" si="5"/>
        <v>37</v>
      </c>
      <c r="N26" s="224"/>
      <c r="O26" s="82"/>
      <c r="P26" s="225">
        <f ca="1" t="shared" si="6"/>
        <v>87</v>
      </c>
      <c r="Q26" s="226"/>
      <c r="R26" s="46"/>
      <c r="S26" s="178">
        <f t="shared" si="2"/>
      </c>
      <c r="T26" s="179">
        <f t="shared" si="2"/>
      </c>
      <c r="U26" s="179">
        <f t="shared" si="2"/>
      </c>
      <c r="V26" s="179">
        <f t="shared" si="2"/>
      </c>
      <c r="W26" s="179">
        <f t="shared" si="2"/>
      </c>
      <c r="X26" s="180">
        <f t="shared" si="2"/>
      </c>
      <c r="Z26" s="217"/>
      <c r="AA26" s="217"/>
      <c r="AB26" s="217"/>
      <c r="AC26" s="217"/>
      <c r="AD26" s="217"/>
      <c r="AE26" s="217"/>
      <c r="AH26" s="33"/>
      <c r="AI26" s="33"/>
      <c r="AJ26" s="33"/>
      <c r="AK26" s="33"/>
      <c r="AL26" s="53"/>
      <c r="AM26" s="53"/>
      <c r="AN26" s="53"/>
      <c r="AO26" s="39"/>
      <c r="AQ26" s="35">
        <f t="shared" si="7"/>
        <v>5</v>
      </c>
      <c r="AR26" s="23"/>
      <c r="AT26" s="24"/>
      <c r="AU26" s="24"/>
      <c r="AV26" s="53"/>
      <c r="AW26" s="53"/>
      <c r="AX26" s="53"/>
    </row>
    <row r="27" spans="1:50" s="35" customFormat="1" ht="21" customHeight="1">
      <c r="A27" s="75" t="str">
        <f ca="1" t="shared" si="3"/>
        <v>PDL</v>
      </c>
      <c r="B27" s="76">
        <f ca="1" t="shared" si="3"/>
        <v>49</v>
      </c>
      <c r="C27" s="77">
        <v>4</v>
      </c>
      <c r="D27" s="78" t="str">
        <f ca="1" t="shared" si="4"/>
        <v>POTIER Alix</v>
      </c>
      <c r="E27" s="26" t="str">
        <f ca="1" t="shared" si="4"/>
        <v>M</v>
      </c>
      <c r="F27" s="26">
        <v>40</v>
      </c>
      <c r="G27" s="79">
        <v>0</v>
      </c>
      <c r="H27" s="79">
        <v>10</v>
      </c>
      <c r="I27" s="79">
        <v>10</v>
      </c>
      <c r="J27" s="79">
        <v>10</v>
      </c>
      <c r="K27" s="80">
        <v>0</v>
      </c>
      <c r="L27" s="81" t="s">
        <v>99</v>
      </c>
      <c r="M27" s="223">
        <f t="shared" si="5"/>
        <v>30</v>
      </c>
      <c r="N27" s="224"/>
      <c r="O27" s="82"/>
      <c r="P27" s="225">
        <f ca="1" t="shared" si="6"/>
        <v>70</v>
      </c>
      <c r="Q27" s="226"/>
      <c r="R27" s="46"/>
      <c r="S27" s="178">
        <f t="shared" si="2"/>
      </c>
      <c r="T27" s="179">
        <f t="shared" si="2"/>
      </c>
      <c r="U27" s="179">
        <f t="shared" si="2"/>
      </c>
      <c r="V27" s="179">
        <f t="shared" si="2"/>
      </c>
      <c r="W27" s="179">
        <f t="shared" si="2"/>
      </c>
      <c r="X27" s="180">
        <f t="shared" si="2"/>
      </c>
      <c r="Z27" s="217"/>
      <c r="AA27" s="217"/>
      <c r="AB27" s="217"/>
      <c r="AC27" s="217"/>
      <c r="AD27" s="217"/>
      <c r="AE27" s="217"/>
      <c r="AH27" s="33"/>
      <c r="AI27" s="33"/>
      <c r="AJ27" s="33"/>
      <c r="AK27" s="33"/>
      <c r="AL27" s="53"/>
      <c r="AM27" s="53"/>
      <c r="AN27" s="53"/>
      <c r="AO27" s="39"/>
      <c r="AQ27" s="35">
        <f t="shared" si="7"/>
        <v>5</v>
      </c>
      <c r="AR27" s="24"/>
      <c r="AT27" s="24"/>
      <c r="AU27" s="24"/>
      <c r="AV27" s="53"/>
      <c r="AW27" s="53"/>
      <c r="AX27" s="53"/>
    </row>
    <row r="28" spans="1:50" s="35" customFormat="1" ht="21" customHeight="1">
      <c r="A28" s="75" t="str">
        <f ca="1" t="shared" si="3"/>
        <v>PDL</v>
      </c>
      <c r="B28" s="76">
        <f ca="1" t="shared" si="3"/>
        <v>44</v>
      </c>
      <c r="C28" s="77">
        <v>5</v>
      </c>
      <c r="D28" s="78" t="str">
        <f ca="1" t="shared" si="4"/>
        <v>GAUVIN Ian</v>
      </c>
      <c r="E28" s="26" t="str">
        <f ca="1" t="shared" si="4"/>
        <v>M</v>
      </c>
      <c r="F28" s="26">
        <v>20</v>
      </c>
      <c r="G28" s="79">
        <v>0</v>
      </c>
      <c r="H28" s="79">
        <v>10</v>
      </c>
      <c r="I28" s="79">
        <v>0</v>
      </c>
      <c r="J28" s="79">
        <v>0</v>
      </c>
      <c r="K28" s="80">
        <v>10</v>
      </c>
      <c r="L28" s="81" t="s">
        <v>99</v>
      </c>
      <c r="M28" s="223">
        <f t="shared" si="5"/>
        <v>20</v>
      </c>
      <c r="N28" s="224"/>
      <c r="O28" s="82"/>
      <c r="P28" s="225">
        <f ca="1" t="shared" si="6"/>
        <v>40</v>
      </c>
      <c r="Q28" s="226"/>
      <c r="R28" s="46"/>
      <c r="S28" s="178">
        <f t="shared" si="2"/>
      </c>
      <c r="T28" s="179">
        <f t="shared" si="2"/>
      </c>
      <c r="U28" s="179">
        <f t="shared" si="2"/>
      </c>
      <c r="V28" s="179">
        <f t="shared" si="2"/>
      </c>
      <c r="W28" s="179">
        <f t="shared" si="2"/>
      </c>
      <c r="X28" s="180">
        <f t="shared" si="2"/>
      </c>
      <c r="Z28" s="217"/>
      <c r="AA28" s="217"/>
      <c r="AB28" s="217"/>
      <c r="AC28" s="217"/>
      <c r="AD28" s="217"/>
      <c r="AE28" s="217"/>
      <c r="AH28" s="33"/>
      <c r="AI28" s="33"/>
      <c r="AJ28" s="33"/>
      <c r="AK28" s="33"/>
      <c r="AL28" s="53"/>
      <c r="AM28" s="53"/>
      <c r="AN28" s="53"/>
      <c r="AO28" s="39"/>
      <c r="AQ28" s="35">
        <f t="shared" si="7"/>
        <v>5</v>
      </c>
      <c r="AR28" s="33"/>
      <c r="AT28" s="24"/>
      <c r="AU28" s="24"/>
      <c r="AV28" s="53"/>
      <c r="AW28" s="53"/>
      <c r="AX28" s="53"/>
    </row>
    <row r="29" spans="1:50" s="35" customFormat="1" ht="21" customHeight="1" thickBot="1">
      <c r="A29" s="88" t="str">
        <f ca="1" t="shared" si="3"/>
        <v>PC</v>
      </c>
      <c r="B29" s="89">
        <f ca="1" t="shared" si="3"/>
        <v>79</v>
      </c>
      <c r="C29" s="90">
        <v>6</v>
      </c>
      <c r="D29" s="91" t="str">
        <f ca="1" t="shared" si="4"/>
        <v>TUNA Martin</v>
      </c>
      <c r="E29" s="92" t="str">
        <f ca="1" t="shared" si="4"/>
        <v>M</v>
      </c>
      <c r="F29" s="92">
        <v>20</v>
      </c>
      <c r="G29" s="93">
        <v>0</v>
      </c>
      <c r="H29" s="93">
        <v>10</v>
      </c>
      <c r="I29" s="93">
        <v>10</v>
      </c>
      <c r="J29" s="93">
        <v>10</v>
      </c>
      <c r="K29" s="94">
        <v>10</v>
      </c>
      <c r="L29" s="95" t="s">
        <v>99</v>
      </c>
      <c r="M29" s="235">
        <f t="shared" si="5"/>
        <v>40</v>
      </c>
      <c r="N29" s="236"/>
      <c r="O29" s="82"/>
      <c r="P29" s="225">
        <f ca="1" t="shared" si="6"/>
        <v>60</v>
      </c>
      <c r="Q29" s="226"/>
      <c r="R29" s="46"/>
      <c r="S29" s="183">
        <f t="shared" si="2"/>
      </c>
      <c r="T29" s="184">
        <f t="shared" si="2"/>
      </c>
      <c r="U29" s="184">
        <f t="shared" si="2"/>
      </c>
      <c r="V29" s="184">
        <f t="shared" si="2"/>
      </c>
      <c r="W29" s="184">
        <f t="shared" si="2"/>
      </c>
      <c r="X29" s="185">
        <f t="shared" si="2"/>
      </c>
      <c r="Z29" s="217"/>
      <c r="AA29" s="217"/>
      <c r="AB29" s="217"/>
      <c r="AC29" s="217"/>
      <c r="AD29" s="217"/>
      <c r="AE29" s="217"/>
      <c r="AH29" s="33"/>
      <c r="AI29" s="33"/>
      <c r="AJ29" s="33"/>
      <c r="AK29" s="33"/>
      <c r="AL29" s="53"/>
      <c r="AM29" s="53"/>
      <c r="AN29" s="53"/>
      <c r="AO29" s="39"/>
      <c r="AQ29" s="35">
        <f t="shared" si="7"/>
        <v>5</v>
      </c>
      <c r="AR29" s="24"/>
      <c r="AT29" s="24"/>
      <c r="AU29" s="24"/>
      <c r="AV29" s="53"/>
      <c r="AW29" s="53"/>
      <c r="AX29" s="53"/>
    </row>
    <row r="30" spans="1:50" s="35" customFormat="1" ht="21" customHeight="1">
      <c r="A30" s="39"/>
      <c r="B30" s="39"/>
      <c r="C30" s="283" t="s">
        <v>101</v>
      </c>
      <c r="D30" s="283"/>
      <c r="E30" s="283"/>
      <c r="F30" s="283"/>
      <c r="G30" s="283"/>
      <c r="H30" s="283"/>
      <c r="I30" s="283"/>
      <c r="J30" s="283"/>
      <c r="K30" s="283"/>
      <c r="L30" s="283"/>
      <c r="M30" s="282" t="s">
        <v>102</v>
      </c>
      <c r="N30" s="282"/>
      <c r="O30" s="282"/>
      <c r="P30" s="282"/>
      <c r="Q30" s="282"/>
      <c r="R30" s="46"/>
      <c r="AH30" s="33"/>
      <c r="AI30" s="33"/>
      <c r="AJ30" s="33"/>
      <c r="AK30" s="33"/>
      <c r="AL30" s="53"/>
      <c r="AM30" s="53"/>
      <c r="AN30" s="53"/>
      <c r="AO30" s="39"/>
      <c r="AR30" s="24"/>
      <c r="AT30" s="24"/>
      <c r="AU30" s="24"/>
      <c r="AV30" s="53"/>
      <c r="AW30" s="53"/>
      <c r="AX30" s="53"/>
    </row>
    <row r="31" spans="1:50" s="35" customFormat="1" ht="21" customHeight="1">
      <c r="A31" s="39"/>
      <c r="B31" s="39"/>
      <c r="C31" s="108"/>
      <c r="R31" s="105"/>
      <c r="S31" s="33"/>
      <c r="T31" s="33"/>
      <c r="U31" s="33"/>
      <c r="V31" s="33"/>
      <c r="W31" s="33"/>
      <c r="X31" s="33"/>
      <c r="Y31" s="53"/>
      <c r="Z31" s="33"/>
      <c r="AA31" s="33"/>
      <c r="AB31" s="33"/>
      <c r="AC31" s="33"/>
      <c r="AD31" s="33"/>
      <c r="AE31" s="33"/>
      <c r="AH31" s="33"/>
      <c r="AI31" s="33"/>
      <c r="AJ31" s="33"/>
      <c r="AK31" s="33"/>
      <c r="AL31" s="53"/>
      <c r="AM31" s="53"/>
      <c r="AN31" s="53"/>
      <c r="AO31" s="39"/>
      <c r="AR31" s="24"/>
      <c r="AT31" s="24"/>
      <c r="AU31" s="24"/>
      <c r="AV31" s="53"/>
      <c r="AW31" s="53"/>
      <c r="AX31" s="53"/>
    </row>
    <row r="32" spans="1:50" s="35" customFormat="1" ht="21" customHeight="1">
      <c r="A32" s="39"/>
      <c r="B32" s="39"/>
      <c r="C32" s="108"/>
      <c r="R32" s="102"/>
      <c r="S32" s="102"/>
      <c r="T32" s="102"/>
      <c r="U32" s="102"/>
      <c r="V32" s="102"/>
      <c r="W32" s="102"/>
      <c r="X32" s="102"/>
      <c r="Y32" s="102"/>
      <c r="Z32" s="53"/>
      <c r="AA32" s="103"/>
      <c r="AB32" s="103"/>
      <c r="AC32" s="104"/>
      <c r="AD32" s="105"/>
      <c r="AE32" s="105"/>
      <c r="AF32" s="53"/>
      <c r="AG32" s="53"/>
      <c r="AH32" s="53"/>
      <c r="AI32" s="53"/>
      <c r="AN32" s="106"/>
      <c r="AO32" s="106"/>
      <c r="AP32" s="106"/>
      <c r="AR32" s="53"/>
      <c r="AS32" s="53"/>
      <c r="AT32" s="107"/>
      <c r="AU32" s="24"/>
      <c r="AV32" s="24"/>
      <c r="AW32" s="24"/>
      <c r="AX32" s="24"/>
    </row>
    <row r="33" spans="1:50" s="35" customFormat="1" ht="21" customHeight="1">
      <c r="A33" s="39"/>
      <c r="B33" s="39"/>
      <c r="C33" s="108"/>
      <c r="D33" s="39"/>
      <c r="E33" s="39"/>
      <c r="F33" s="39"/>
      <c r="G33" s="39"/>
      <c r="H33" s="39"/>
      <c r="I33" s="39"/>
      <c r="J33" s="39"/>
      <c r="K33" s="39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53"/>
      <c r="AA33" s="103"/>
      <c r="AB33" s="103"/>
      <c r="AC33" s="104"/>
      <c r="AD33" s="105"/>
      <c r="AE33" s="105"/>
      <c r="AF33" s="53"/>
      <c r="AG33" s="53"/>
      <c r="AH33" s="53"/>
      <c r="AI33" s="53"/>
      <c r="AN33" s="106"/>
      <c r="AO33" s="106"/>
      <c r="AP33" s="106"/>
      <c r="AR33" s="53"/>
      <c r="AS33" s="53"/>
      <c r="AT33" s="107"/>
      <c r="AU33" s="24"/>
      <c r="AV33" s="33"/>
      <c r="AW33" s="24"/>
      <c r="AX33" s="24"/>
    </row>
    <row r="34" spans="1:50" s="35" customFormat="1" ht="21" customHeight="1" hidden="1">
      <c r="A34" s="37"/>
      <c r="B34" s="37"/>
      <c r="C34" s="37"/>
      <c r="D34" s="109"/>
      <c r="E34" s="109"/>
      <c r="F34" s="109"/>
      <c r="G34" s="109"/>
      <c r="H34" s="109"/>
      <c r="I34" s="109"/>
      <c r="J34" s="109"/>
      <c r="K34" s="109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Z34" s="44"/>
      <c r="AA34" s="44"/>
      <c r="AB34" s="44"/>
      <c r="AC34" s="44"/>
      <c r="AD34" s="44"/>
      <c r="AE34" s="44"/>
      <c r="AF34" s="110"/>
      <c r="AG34" s="110"/>
      <c r="AH34" s="110"/>
      <c r="AI34" s="110"/>
      <c r="AJ34" s="110"/>
      <c r="AK34" s="37"/>
      <c r="AR34" s="53"/>
      <c r="AS34" s="53"/>
      <c r="AT34" s="107"/>
      <c r="AU34" s="33"/>
      <c r="AV34" s="33"/>
      <c r="AW34" s="24"/>
      <c r="AX34" s="24"/>
    </row>
    <row r="35" spans="1:46" s="35" customFormat="1" ht="14.25" customHeight="1" hidden="1">
      <c r="A35" s="37"/>
      <c r="B35" s="37"/>
      <c r="C35" s="55">
        <f>COUNT(L35:Z35,Z42:AE42)</f>
        <v>15</v>
      </c>
      <c r="D35" s="55"/>
      <c r="G35" s="227" t="s">
        <v>103</v>
      </c>
      <c r="H35" s="228"/>
      <c r="I35" s="228"/>
      <c r="J35" s="228"/>
      <c r="K35" s="229"/>
      <c r="L35" s="111">
        <v>1</v>
      </c>
      <c r="M35" s="111">
        <v>2</v>
      </c>
      <c r="N35" s="111">
        <v>3</v>
      </c>
      <c r="O35" s="111">
        <v>4</v>
      </c>
      <c r="P35" s="111">
        <v>5</v>
      </c>
      <c r="Q35" s="111">
        <v>6</v>
      </c>
      <c r="R35" s="111">
        <v>7</v>
      </c>
      <c r="S35" s="112">
        <v>8</v>
      </c>
      <c r="T35" s="112">
        <v>9</v>
      </c>
      <c r="U35" s="111">
        <v>10</v>
      </c>
      <c r="V35" s="111">
        <v>11</v>
      </c>
      <c r="W35" s="111">
        <v>12</v>
      </c>
      <c r="X35" s="111">
        <v>13</v>
      </c>
      <c r="Y35" s="111">
        <v>14</v>
      </c>
      <c r="Z35" s="111">
        <v>15</v>
      </c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4"/>
      <c r="AL35" s="44"/>
      <c r="AM35" s="44"/>
      <c r="AN35" s="44"/>
      <c r="AO35" s="44"/>
      <c r="AT35" s="43"/>
    </row>
    <row r="36" spans="1:46" s="35" customFormat="1" ht="14.25" customHeight="1" hidden="1">
      <c r="A36" s="37"/>
      <c r="B36" s="37"/>
      <c r="G36" s="230" t="s">
        <v>104</v>
      </c>
      <c r="H36" s="231"/>
      <c r="I36" s="231"/>
      <c r="J36" s="231"/>
      <c r="K36" s="232"/>
      <c r="L36" s="111">
        <v>1</v>
      </c>
      <c r="M36" s="111"/>
      <c r="N36" s="111"/>
      <c r="O36" s="111"/>
      <c r="P36" s="111"/>
      <c r="Q36" s="111"/>
      <c r="R36" s="111"/>
      <c r="S36" s="112"/>
      <c r="T36" s="112"/>
      <c r="U36" s="111"/>
      <c r="V36" s="111"/>
      <c r="W36" s="111"/>
      <c r="X36" s="111"/>
      <c r="Y36" s="111"/>
      <c r="Z36" s="111">
        <v>5</v>
      </c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4"/>
      <c r="AL36" s="44"/>
      <c r="AM36" s="44"/>
      <c r="AN36" s="44"/>
      <c r="AO36" s="44"/>
      <c r="AT36" s="43"/>
    </row>
    <row r="37" spans="1:46" s="35" customFormat="1" ht="14.25" customHeight="1" hidden="1">
      <c r="A37" s="37"/>
      <c r="B37" s="37"/>
      <c r="C37" s="55"/>
      <c r="G37" s="230" t="s">
        <v>105</v>
      </c>
      <c r="H37" s="231"/>
      <c r="I37" s="231"/>
      <c r="J37" s="231"/>
      <c r="K37" s="232"/>
      <c r="L37" s="111">
        <v>1</v>
      </c>
      <c r="M37" s="111">
        <v>0</v>
      </c>
      <c r="N37" s="111">
        <v>0</v>
      </c>
      <c r="O37" s="111">
        <v>1</v>
      </c>
      <c r="P37" s="111">
        <v>1</v>
      </c>
      <c r="Q37" s="111">
        <v>1</v>
      </c>
      <c r="R37" s="111">
        <v>2</v>
      </c>
      <c r="S37" s="112">
        <v>2</v>
      </c>
      <c r="T37" s="112">
        <v>2</v>
      </c>
      <c r="U37" s="111">
        <v>3</v>
      </c>
      <c r="V37" s="111">
        <v>3</v>
      </c>
      <c r="W37" s="111">
        <v>3</v>
      </c>
      <c r="X37" s="111">
        <v>4</v>
      </c>
      <c r="Y37" s="111">
        <v>4</v>
      </c>
      <c r="Z37" s="111">
        <v>5</v>
      </c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4"/>
      <c r="AL37" s="44"/>
      <c r="AM37" s="44"/>
      <c r="AN37" s="44"/>
      <c r="AO37" s="44"/>
      <c r="AT37" s="43"/>
    </row>
    <row r="38" spans="1:46" s="35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115"/>
      <c r="AL38" s="3"/>
      <c r="AM38" s="3"/>
      <c r="AN38" s="3"/>
      <c r="AO38" s="3"/>
      <c r="AP38" s="3"/>
      <c r="AQ38" s="3"/>
      <c r="AR38" s="3"/>
      <c r="AS38" s="3"/>
      <c r="AT38" s="7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218">
        <v>0</v>
      </c>
      <c r="M39" s="218">
        <v>7</v>
      </c>
      <c r="N39" s="218">
        <v>0</v>
      </c>
      <c r="O39" s="218">
        <v>0</v>
      </c>
      <c r="P39" s="218">
        <v>0</v>
      </c>
      <c r="Q39" s="218">
        <v>0</v>
      </c>
      <c r="R39" s="218">
        <v>0</v>
      </c>
      <c r="S39" s="218">
        <v>0</v>
      </c>
      <c r="T39" s="218">
        <v>10</v>
      </c>
      <c r="U39" s="218">
        <v>0</v>
      </c>
      <c r="V39" s="218">
        <v>0</v>
      </c>
      <c r="W39" s="218">
        <v>10</v>
      </c>
      <c r="X39" s="218">
        <v>0</v>
      </c>
      <c r="Y39" s="218">
        <v>0</v>
      </c>
      <c r="Z39" s="218">
        <v>0</v>
      </c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2:26" ht="15" hidden="1">
      <c r="L40" s="218">
        <v>0</v>
      </c>
      <c r="M40" s="218">
        <v>0</v>
      </c>
      <c r="N40" s="218">
        <v>0</v>
      </c>
      <c r="O40" s="218">
        <v>10</v>
      </c>
      <c r="P40" s="218">
        <v>10</v>
      </c>
      <c r="Q40" s="218">
        <v>10</v>
      </c>
      <c r="R40" s="218">
        <v>10</v>
      </c>
      <c r="S40" s="218">
        <v>10</v>
      </c>
      <c r="T40" s="218">
        <v>0</v>
      </c>
      <c r="U40" s="218">
        <v>10</v>
      </c>
      <c r="V40" s="218">
        <v>10</v>
      </c>
      <c r="W40" s="218">
        <v>0</v>
      </c>
      <c r="X40" s="218">
        <v>10</v>
      </c>
      <c r="Y40" s="218">
        <v>10</v>
      </c>
      <c r="Z40" s="218">
        <v>10</v>
      </c>
    </row>
    <row r="41" ht="5.25" customHeight="1" hidden="1"/>
    <row r="42" spans="4:31" ht="14.25" customHeight="1" hidden="1">
      <c r="D42" s="35"/>
      <c r="Y42" s="3"/>
      <c r="Z42" s="117"/>
      <c r="AA42" s="117"/>
      <c r="AB42" s="117"/>
      <c r="AC42" s="117"/>
      <c r="AD42" s="117"/>
      <c r="AE42" s="117"/>
    </row>
    <row r="43" spans="4:31" ht="15" hidden="1">
      <c r="D43" s="35"/>
      <c r="Z43" s="218"/>
      <c r="AA43" s="218"/>
      <c r="AB43" s="218"/>
      <c r="AC43" s="218"/>
      <c r="AD43" s="218"/>
      <c r="AE43" s="218"/>
    </row>
    <row r="44" spans="26:31" ht="15" hidden="1">
      <c r="Z44" s="218"/>
      <c r="AA44" s="218"/>
      <c r="AB44" s="218"/>
      <c r="AC44" s="218"/>
      <c r="AD44" s="218"/>
      <c r="AE44" s="218"/>
    </row>
    <row r="45" ht="4.5" customHeight="1" hidden="1"/>
    <row r="46" spans="26:31" ht="15" hidden="1">
      <c r="Z46" s="218"/>
      <c r="AA46" s="218"/>
      <c r="AB46" s="218"/>
      <c r="AC46" s="218"/>
      <c r="AD46" s="218"/>
      <c r="AE46" s="218"/>
    </row>
    <row r="47" spans="26:31" ht="15" hidden="1">
      <c r="Z47" s="218"/>
      <c r="AA47" s="218"/>
      <c r="AB47" s="218"/>
      <c r="AC47" s="218"/>
      <c r="AD47" s="218"/>
      <c r="AE47" s="218"/>
    </row>
  </sheetData>
  <sheetProtection selectLockedCells="1"/>
  <mergeCells count="43">
    <mergeCell ref="G36:K36"/>
    <mergeCell ref="G37:K37"/>
    <mergeCell ref="C30:L30"/>
    <mergeCell ref="M28:N28"/>
    <mergeCell ref="M30:Q30"/>
    <mergeCell ref="G35:K35"/>
    <mergeCell ref="P28:Q28"/>
    <mergeCell ref="M29:N29"/>
    <mergeCell ref="P29:Q29"/>
    <mergeCell ref="M26:N26"/>
    <mergeCell ref="P26:Q26"/>
    <mergeCell ref="M27:N27"/>
    <mergeCell ref="P27:Q27"/>
    <mergeCell ref="G12:K12"/>
    <mergeCell ref="G13:K13"/>
    <mergeCell ref="S20:X20"/>
    <mergeCell ref="M25:N25"/>
    <mergeCell ref="P25:Q25"/>
    <mergeCell ref="S22:X22"/>
    <mergeCell ref="M23:N23"/>
    <mergeCell ref="P23:Q23"/>
    <mergeCell ref="M24:N24"/>
    <mergeCell ref="P24:Q24"/>
    <mergeCell ref="G14:K14"/>
    <mergeCell ref="S19:X19"/>
    <mergeCell ref="Z2:Z3"/>
    <mergeCell ref="AC5:AE6"/>
    <mergeCell ref="M6:O6"/>
    <mergeCell ref="G8:K8"/>
    <mergeCell ref="G9:K9"/>
    <mergeCell ref="G4:K6"/>
    <mergeCell ref="G10:K10"/>
    <mergeCell ref="G11:K11"/>
    <mergeCell ref="D5:F5"/>
    <mergeCell ref="M5:W5"/>
    <mergeCell ref="Z5:AB6"/>
    <mergeCell ref="X1:Z1"/>
    <mergeCell ref="D2:F2"/>
    <mergeCell ref="G2:K2"/>
    <mergeCell ref="M2:N2"/>
    <mergeCell ref="O2:R2"/>
    <mergeCell ref="X2:X3"/>
    <mergeCell ref="Y2:Y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6" zoomScaleNormal="86" workbookViewId="0" topLeftCell="C8">
      <pane ySplit="1" topLeftCell="BM9" activePane="bottomLeft" state="frozen"/>
      <selection pane="topLeft" activeCell="D9" sqref="D9"/>
      <selection pane="bottomLeft" activeCell="G8" sqref="G8:K8"/>
    </sheetView>
  </sheetViews>
  <sheetFormatPr defaultColWidth="4.00390625" defaultRowHeight="12.75"/>
  <cols>
    <col min="1" max="1" width="6.140625" style="207" hidden="1" customWidth="1"/>
    <col min="2" max="2" width="5.140625" style="207" hidden="1" customWidth="1"/>
    <col min="3" max="3" width="4.421875" style="207" customWidth="1"/>
    <col min="4" max="4" width="22.140625" style="207" customWidth="1"/>
    <col min="5" max="5" width="3.140625" style="207" customWidth="1"/>
    <col min="6" max="6" width="7.7109375" style="207" customWidth="1"/>
    <col min="7" max="11" width="3.8515625" style="207" customWidth="1"/>
    <col min="12" max="41" width="4.00390625" style="207" customWidth="1"/>
    <col min="42" max="42" width="20.00390625" style="207" hidden="1" customWidth="1"/>
    <col min="43" max="43" width="4.00390625" style="207" hidden="1" customWidth="1"/>
    <col min="44" max="45" width="4.00390625" style="207" customWidth="1"/>
    <col min="46" max="46" width="10.421875" style="209" customWidth="1"/>
    <col min="47" max="238" width="11.421875" style="207" customWidth="1"/>
    <col min="239" max="240" width="4.00390625" style="207" customWidth="1"/>
    <col min="241" max="241" width="4.421875" style="207" customWidth="1"/>
    <col min="242" max="242" width="22.140625" style="207" customWidth="1"/>
    <col min="243" max="243" width="3.140625" style="207" customWidth="1"/>
    <col min="244" max="244" width="7.7109375" style="207" customWidth="1"/>
    <col min="245" max="245" width="19.421875" style="207" customWidth="1"/>
    <col min="246" max="254" width="4.00390625" style="207" customWidth="1"/>
    <col min="255" max="16384" width="4.00390625" style="207" customWidth="1"/>
  </cols>
  <sheetData>
    <row r="1" spans="1:47" ht="15.75" thickBot="1">
      <c r="A1" s="1"/>
      <c r="B1" s="1"/>
      <c r="C1" s="2">
        <v>6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263" t="s">
        <v>0</v>
      </c>
      <c r="Y1" s="263"/>
      <c r="Z1" s="263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9"/>
      <c r="D2" s="264" t="s">
        <v>1</v>
      </c>
      <c r="E2" s="264"/>
      <c r="F2" s="265"/>
      <c r="G2" s="266" t="s">
        <v>310</v>
      </c>
      <c r="H2" s="266"/>
      <c r="I2" s="266"/>
      <c r="J2" s="266"/>
      <c r="K2" s="266"/>
      <c r="L2" s="4">
        <v>2</v>
      </c>
      <c r="M2" s="256" t="s">
        <v>3</v>
      </c>
      <c r="N2" s="256"/>
      <c r="O2" s="267">
        <f ca="1">TODAY()</f>
        <v>42163</v>
      </c>
      <c r="P2" s="267"/>
      <c r="Q2" s="267"/>
      <c r="R2" s="267"/>
      <c r="S2" s="5"/>
      <c r="T2" s="208" t="s">
        <v>300</v>
      </c>
      <c r="U2" s="208"/>
      <c r="V2" s="208"/>
      <c r="W2" s="5"/>
      <c r="X2" s="268" t="str">
        <f>IF(T2="","",T2)</f>
        <v>5</v>
      </c>
      <c r="Y2" s="268">
        <f>IF(U2="","",U2)</f>
      </c>
      <c r="Z2" s="268">
        <f>IF(V2="","",V2)</f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1"/>
      <c r="M3" s="11"/>
      <c r="N3" s="5"/>
      <c r="O3" s="5"/>
      <c r="P3" s="5"/>
      <c r="Q3" s="5"/>
      <c r="R3" s="5"/>
      <c r="S3" s="5"/>
      <c r="T3" s="3"/>
      <c r="U3" s="3"/>
      <c r="V3" s="3"/>
      <c r="W3" s="5"/>
      <c r="X3" s="269"/>
      <c r="Y3" s="269"/>
      <c r="Z3" s="269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5" customHeight="1" thickBot="1">
      <c r="A4" s="1"/>
      <c r="B4" s="1"/>
      <c r="C4" s="9"/>
      <c r="D4" s="3"/>
      <c r="E4" s="3"/>
      <c r="G4" s="270"/>
      <c r="H4" s="270"/>
      <c r="I4" s="270"/>
      <c r="J4" s="270"/>
      <c r="K4" s="27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5" customHeight="1" thickTop="1">
      <c r="A5" s="1"/>
      <c r="B5" s="1"/>
      <c r="C5" s="9"/>
      <c r="D5" s="271" t="s">
        <v>5</v>
      </c>
      <c r="E5" s="271"/>
      <c r="F5" s="272"/>
      <c r="G5" s="270"/>
      <c r="H5" s="270"/>
      <c r="I5" s="270"/>
      <c r="J5" s="270"/>
      <c r="K5" s="270"/>
      <c r="L5" s="3"/>
      <c r="M5" s="273" t="s">
        <v>6</v>
      </c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5"/>
      <c r="Y5" s="5"/>
      <c r="Z5" s="274" t="s">
        <v>7</v>
      </c>
      <c r="AA5" s="274"/>
      <c r="AB5" s="290"/>
      <c r="AC5" s="291" t="str">
        <f>LEFT(G2,2)</f>
        <v>25</v>
      </c>
      <c r="AD5" s="292"/>
      <c r="AE5" s="293"/>
      <c r="AH5" s="6"/>
      <c r="AI5" s="6"/>
      <c r="AJ5" s="6"/>
      <c r="AK5" s="12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270"/>
      <c r="H6" s="270"/>
      <c r="I6" s="270"/>
      <c r="J6" s="270"/>
      <c r="K6" s="270"/>
      <c r="L6" s="3"/>
      <c r="M6" s="256" t="s">
        <v>8</v>
      </c>
      <c r="N6" s="256"/>
      <c r="O6" s="256"/>
      <c r="P6" s="3"/>
      <c r="Q6" s="3"/>
      <c r="R6" s="3"/>
      <c r="S6" s="3"/>
      <c r="T6" s="3"/>
      <c r="U6" s="3"/>
      <c r="V6" s="3"/>
      <c r="W6" s="5"/>
      <c r="X6" s="5"/>
      <c r="Y6" s="5"/>
      <c r="Z6" s="274"/>
      <c r="AA6" s="274"/>
      <c r="AB6" s="290"/>
      <c r="AC6" s="294"/>
      <c r="AD6" s="295"/>
      <c r="AE6" s="296"/>
      <c r="AH6" s="6"/>
      <c r="AI6" s="6"/>
      <c r="AJ6" s="6"/>
      <c r="AK6" s="12"/>
      <c r="AL6" s="14"/>
      <c r="AM6" s="14"/>
      <c r="AN6" s="14"/>
      <c r="AO6" s="14"/>
    </row>
    <row r="7" spans="1:44" ht="22.5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5"/>
      <c r="AG7" s="15"/>
      <c r="AH7" s="15"/>
      <c r="AI7" s="15"/>
      <c r="AJ7" s="15"/>
      <c r="AK7" s="16"/>
      <c r="AP7" s="17"/>
      <c r="AQ7" s="3"/>
      <c r="AR7" s="3"/>
    </row>
    <row r="8" spans="1:46" ht="19.5" customHeight="1">
      <c r="A8" s="18" t="s">
        <v>9</v>
      </c>
      <c r="B8" s="18" t="s">
        <v>10</v>
      </c>
      <c r="C8" s="19" t="s">
        <v>11</v>
      </c>
      <c r="D8" s="20" t="s">
        <v>12</v>
      </c>
      <c r="E8" s="20" t="s">
        <v>13</v>
      </c>
      <c r="F8" s="19" t="s">
        <v>14</v>
      </c>
      <c r="G8" s="288" t="s">
        <v>15</v>
      </c>
      <c r="H8" s="288"/>
      <c r="I8" s="288"/>
      <c r="J8" s="288"/>
      <c r="K8" s="288"/>
      <c r="L8" s="157" t="s">
        <v>77</v>
      </c>
      <c r="M8" s="157" t="s">
        <v>80</v>
      </c>
      <c r="N8" s="157" t="s">
        <v>82</v>
      </c>
      <c r="O8" s="157" t="s">
        <v>16</v>
      </c>
      <c r="P8" s="157" t="s">
        <v>33</v>
      </c>
      <c r="Q8" s="157" t="s">
        <v>32</v>
      </c>
      <c r="R8" s="157" t="s">
        <v>78</v>
      </c>
      <c r="S8" s="157" t="s">
        <v>21</v>
      </c>
      <c r="T8" s="157" t="s">
        <v>18</v>
      </c>
      <c r="U8" s="157" t="s">
        <v>25</v>
      </c>
      <c r="V8" s="157" t="s">
        <v>26</v>
      </c>
      <c r="W8" s="157" t="s">
        <v>23</v>
      </c>
      <c r="X8" s="157" t="s">
        <v>81</v>
      </c>
      <c r="Y8" s="157" t="s">
        <v>20</v>
      </c>
      <c r="Z8" s="219" t="s">
        <v>17</v>
      </c>
      <c r="AE8" s="23"/>
      <c r="AF8" s="23"/>
      <c r="AG8" s="23"/>
      <c r="AH8" s="24"/>
      <c r="AI8" s="24"/>
      <c r="AJ8" s="24"/>
      <c r="AK8" s="24"/>
      <c r="AL8" s="24"/>
      <c r="AM8" s="24"/>
      <c r="AN8" s="24"/>
      <c r="AP8" s="25" t="s">
        <v>207</v>
      </c>
      <c r="AT8" s="207"/>
    </row>
    <row r="9" spans="1:43" s="35" customFormat="1" ht="18.75" customHeight="1">
      <c r="A9" s="26" t="s">
        <v>45</v>
      </c>
      <c r="B9" s="26">
        <v>44</v>
      </c>
      <c r="C9" s="27">
        <f aca="true" ca="1" t="shared" si="0" ref="C9:C14">OFFSET(C9,15,0)</f>
        <v>1</v>
      </c>
      <c r="D9" s="78" t="s">
        <v>311</v>
      </c>
      <c r="E9" s="26" t="s">
        <v>39</v>
      </c>
      <c r="F9" s="26">
        <v>52</v>
      </c>
      <c r="G9" s="287" t="s">
        <v>304</v>
      </c>
      <c r="H9" s="287"/>
      <c r="I9" s="287"/>
      <c r="J9" s="287"/>
      <c r="K9" s="287"/>
      <c r="L9" s="30" t="s">
        <v>41</v>
      </c>
      <c r="M9" s="31"/>
      <c r="N9" s="31"/>
      <c r="O9" s="30" t="s">
        <v>42</v>
      </c>
      <c r="P9" s="31"/>
      <c r="Q9" s="31"/>
      <c r="R9" s="30" t="s">
        <v>49</v>
      </c>
      <c r="S9" s="31"/>
      <c r="T9" s="31"/>
      <c r="U9" s="30" t="s">
        <v>49</v>
      </c>
      <c r="V9" s="31"/>
      <c r="W9" s="31"/>
      <c r="X9" s="31"/>
      <c r="Y9" s="30" t="s">
        <v>49</v>
      </c>
      <c r="Z9" s="31"/>
      <c r="AE9" s="32"/>
      <c r="AF9" s="32"/>
      <c r="AG9" s="32"/>
      <c r="AH9" s="33"/>
      <c r="AI9" s="33"/>
      <c r="AJ9" s="33"/>
      <c r="AK9" s="34"/>
      <c r="AL9" s="33"/>
      <c r="AM9" s="34"/>
      <c r="AN9" s="33"/>
      <c r="AP9" s="25" t="s">
        <v>210</v>
      </c>
      <c r="AQ9" s="37">
        <f>IF(E9="M",100,IF(E9=1,100,IF(E9="","",120)))</f>
        <v>100</v>
      </c>
    </row>
    <row r="10" spans="1:42" s="37" customFormat="1" ht="21" customHeight="1">
      <c r="A10" s="26" t="s">
        <v>45</v>
      </c>
      <c r="B10" s="26">
        <v>44</v>
      </c>
      <c r="C10" s="27">
        <f ca="1" t="shared" si="0"/>
        <v>2</v>
      </c>
      <c r="D10" s="159" t="s">
        <v>312</v>
      </c>
      <c r="E10" s="26" t="s">
        <v>39</v>
      </c>
      <c r="F10" s="26">
        <v>55</v>
      </c>
      <c r="G10" s="287" t="s">
        <v>313</v>
      </c>
      <c r="H10" s="287"/>
      <c r="I10" s="287"/>
      <c r="J10" s="287"/>
      <c r="K10" s="287"/>
      <c r="L10" s="30" t="s">
        <v>50</v>
      </c>
      <c r="M10" s="31"/>
      <c r="N10" s="31"/>
      <c r="O10" s="31"/>
      <c r="P10" s="31"/>
      <c r="Q10" s="30" t="s">
        <v>48</v>
      </c>
      <c r="R10" s="31"/>
      <c r="S10" s="30" t="s">
        <v>43</v>
      </c>
      <c r="T10" s="31"/>
      <c r="U10" s="31"/>
      <c r="V10" s="30" t="s">
        <v>258</v>
      </c>
      <c r="W10" s="31"/>
      <c r="X10" s="31"/>
      <c r="Y10" s="31"/>
      <c r="Z10" s="30"/>
      <c r="AE10" s="32"/>
      <c r="AF10" s="32"/>
      <c r="AG10" s="32"/>
      <c r="AH10" s="33"/>
      <c r="AI10" s="33"/>
      <c r="AJ10" s="33"/>
      <c r="AK10" s="34"/>
      <c r="AL10" s="33"/>
      <c r="AM10" s="34"/>
      <c r="AN10" s="33"/>
      <c r="AP10" s="36" t="s">
        <v>212</v>
      </c>
    </row>
    <row r="11" spans="1:42" s="35" customFormat="1" ht="21" customHeight="1">
      <c r="A11" s="26" t="s">
        <v>45</v>
      </c>
      <c r="B11" s="26">
        <v>85</v>
      </c>
      <c r="C11" s="27">
        <f ca="1" t="shared" si="0"/>
        <v>3</v>
      </c>
      <c r="D11" s="159" t="s">
        <v>314</v>
      </c>
      <c r="E11" s="26" t="s">
        <v>39</v>
      </c>
      <c r="F11" s="26">
        <v>58</v>
      </c>
      <c r="G11" s="287" t="s">
        <v>315</v>
      </c>
      <c r="H11" s="287"/>
      <c r="I11" s="287"/>
      <c r="J11" s="287"/>
      <c r="K11" s="287"/>
      <c r="L11" s="31"/>
      <c r="M11" s="30" t="s">
        <v>41</v>
      </c>
      <c r="N11" s="31"/>
      <c r="O11" s="31"/>
      <c r="P11" s="30" t="s">
        <v>41</v>
      </c>
      <c r="Q11" s="31"/>
      <c r="R11" s="30" t="s">
        <v>50</v>
      </c>
      <c r="S11" s="31"/>
      <c r="T11" s="31"/>
      <c r="U11" s="31"/>
      <c r="V11" s="31"/>
      <c r="W11" s="30" t="s">
        <v>41</v>
      </c>
      <c r="X11" s="31"/>
      <c r="Y11" s="31"/>
      <c r="Z11" s="30"/>
      <c r="AP11" s="36" t="s">
        <v>215</v>
      </c>
    </row>
    <row r="12" spans="1:42" s="35" customFormat="1" ht="21" customHeight="1">
      <c r="A12" s="26" t="s">
        <v>45</v>
      </c>
      <c r="B12" s="26">
        <v>49</v>
      </c>
      <c r="C12" s="27">
        <f ca="1" t="shared" si="0"/>
        <v>4</v>
      </c>
      <c r="D12" s="78" t="s">
        <v>316</v>
      </c>
      <c r="E12" s="26" t="s">
        <v>39</v>
      </c>
      <c r="F12" s="26">
        <v>59</v>
      </c>
      <c r="G12" s="287" t="s">
        <v>317</v>
      </c>
      <c r="H12" s="287"/>
      <c r="I12" s="287"/>
      <c r="J12" s="287"/>
      <c r="K12" s="287"/>
      <c r="L12" s="31"/>
      <c r="M12" s="30" t="s">
        <v>136</v>
      </c>
      <c r="N12" s="31"/>
      <c r="O12" s="30" t="s">
        <v>42</v>
      </c>
      <c r="P12" s="31"/>
      <c r="Q12" s="31"/>
      <c r="R12" s="31"/>
      <c r="S12" s="31"/>
      <c r="T12" s="30" t="s">
        <v>49</v>
      </c>
      <c r="U12" s="31"/>
      <c r="V12" s="30" t="s">
        <v>41</v>
      </c>
      <c r="W12" s="31"/>
      <c r="X12" s="30" t="s">
        <v>49</v>
      </c>
      <c r="Y12" s="31"/>
      <c r="Z12" s="31"/>
      <c r="AP12" s="36" t="s">
        <v>218</v>
      </c>
    </row>
    <row r="13" spans="1:42" s="35" customFormat="1" ht="21" customHeight="1">
      <c r="A13" s="26" t="s">
        <v>45</v>
      </c>
      <c r="B13" s="26">
        <v>44</v>
      </c>
      <c r="C13" s="27">
        <f ca="1" t="shared" si="0"/>
        <v>5</v>
      </c>
      <c r="D13" s="159" t="s">
        <v>318</v>
      </c>
      <c r="E13" s="26" t="s">
        <v>39</v>
      </c>
      <c r="F13" s="26">
        <v>59</v>
      </c>
      <c r="G13" s="287" t="s">
        <v>313</v>
      </c>
      <c r="H13" s="287"/>
      <c r="I13" s="287"/>
      <c r="J13" s="287"/>
      <c r="K13" s="287"/>
      <c r="L13" s="31"/>
      <c r="M13" s="31"/>
      <c r="N13" s="30" t="s">
        <v>41</v>
      </c>
      <c r="O13" s="31"/>
      <c r="P13" s="31"/>
      <c r="Q13" s="30" t="s">
        <v>50</v>
      </c>
      <c r="R13" s="31"/>
      <c r="S13" s="31"/>
      <c r="T13" s="30" t="s">
        <v>41</v>
      </c>
      <c r="U13" s="31"/>
      <c r="V13" s="31"/>
      <c r="W13" s="30" t="s">
        <v>49</v>
      </c>
      <c r="X13" s="31"/>
      <c r="Y13" s="30" t="s">
        <v>41</v>
      </c>
      <c r="Z13" s="31"/>
      <c r="AP13" s="36" t="s">
        <v>222</v>
      </c>
    </row>
    <row r="14" spans="1:42" s="35" customFormat="1" ht="21" customHeight="1">
      <c r="A14" s="26" t="s">
        <v>37</v>
      </c>
      <c r="B14" s="26">
        <v>35</v>
      </c>
      <c r="C14" s="27">
        <f ca="1" t="shared" si="0"/>
        <v>6</v>
      </c>
      <c r="D14" s="159" t="s">
        <v>319</v>
      </c>
      <c r="E14" s="26" t="s">
        <v>39</v>
      </c>
      <c r="F14" s="26">
        <v>61</v>
      </c>
      <c r="G14" s="287" t="s">
        <v>320</v>
      </c>
      <c r="H14" s="287"/>
      <c r="I14" s="287"/>
      <c r="J14" s="287"/>
      <c r="K14" s="287"/>
      <c r="L14" s="31"/>
      <c r="M14" s="31"/>
      <c r="N14" s="30" t="s">
        <v>193</v>
      </c>
      <c r="O14" s="31"/>
      <c r="P14" s="30" t="s">
        <v>49</v>
      </c>
      <c r="Q14" s="31"/>
      <c r="R14" s="31"/>
      <c r="S14" s="30" t="s">
        <v>41</v>
      </c>
      <c r="T14" s="31"/>
      <c r="U14" s="30" t="s">
        <v>41</v>
      </c>
      <c r="V14" s="31"/>
      <c r="W14" s="31"/>
      <c r="X14" s="30" t="s">
        <v>41</v>
      </c>
      <c r="Y14" s="31"/>
      <c r="Z14" s="31"/>
      <c r="AP14" s="36" t="s">
        <v>225</v>
      </c>
    </row>
    <row r="15" spans="1:42" s="35" customFormat="1" ht="21" customHeight="1" hidden="1">
      <c r="A15" s="39"/>
      <c r="B15" s="39"/>
      <c r="C15" s="40"/>
      <c r="D15" s="129"/>
      <c r="E15" s="39"/>
      <c r="F15" s="39"/>
      <c r="G15" s="160"/>
      <c r="H15" s="160"/>
      <c r="I15" s="160"/>
      <c r="J15" s="160"/>
      <c r="K15" s="160"/>
      <c r="L15" s="161"/>
      <c r="M15" s="161"/>
      <c r="N15" s="163"/>
      <c r="O15" s="161"/>
      <c r="P15" s="161"/>
      <c r="Q15" s="161"/>
      <c r="R15" s="163"/>
      <c r="S15" s="161"/>
      <c r="T15" s="161"/>
      <c r="U15" s="163"/>
      <c r="V15" s="161"/>
      <c r="W15" s="161"/>
      <c r="X15" s="161"/>
      <c r="Y15" s="163"/>
      <c r="Z15" s="161"/>
      <c r="AA15" s="161"/>
      <c r="AB15" s="163"/>
      <c r="AP15" s="36"/>
    </row>
    <row r="16" spans="1:42" s="35" customFormat="1" ht="21" customHeight="1" hidden="1">
      <c r="A16" s="39"/>
      <c r="B16" s="39"/>
      <c r="C16" s="40"/>
      <c r="D16" s="129"/>
      <c r="E16" s="39"/>
      <c r="F16" s="39"/>
      <c r="G16" s="164"/>
      <c r="H16" s="164"/>
      <c r="I16" s="164"/>
      <c r="J16" s="164"/>
      <c r="K16" s="164"/>
      <c r="L16" s="161"/>
      <c r="M16" s="161"/>
      <c r="N16" s="161"/>
      <c r="O16" s="163"/>
      <c r="P16" s="161"/>
      <c r="Q16" s="161"/>
      <c r="R16" s="163"/>
      <c r="S16" s="161"/>
      <c r="T16" s="161"/>
      <c r="U16" s="161"/>
      <c r="V16" s="161"/>
      <c r="W16" s="161"/>
      <c r="X16" s="163"/>
      <c r="Y16" s="161"/>
      <c r="Z16" s="163"/>
      <c r="AA16" s="161"/>
      <c r="AB16" s="161"/>
      <c r="AP16" s="36"/>
    </row>
    <row r="17" spans="1:50" s="35" customFormat="1" ht="21" customHeight="1" hidden="1">
      <c r="A17" s="39"/>
      <c r="B17" s="39"/>
      <c r="C17" s="40"/>
      <c r="D17" s="41"/>
      <c r="E17" s="41"/>
      <c r="F17" s="41"/>
      <c r="G17" s="41"/>
      <c r="H17" s="41"/>
      <c r="I17" s="41"/>
      <c r="J17" s="41"/>
      <c r="K17" s="41"/>
      <c r="L17" s="32"/>
      <c r="M17" s="32"/>
      <c r="N17" s="32"/>
      <c r="O17" s="38"/>
      <c r="P17" s="32"/>
      <c r="Q17" s="32"/>
      <c r="R17" s="32"/>
      <c r="S17" s="32"/>
      <c r="T17" s="32"/>
      <c r="U17" s="38"/>
      <c r="V17" s="32"/>
      <c r="W17" s="32"/>
      <c r="X17" s="38"/>
      <c r="Y17" s="32"/>
      <c r="Z17" s="165"/>
      <c r="AA17" s="165"/>
      <c r="AB17" s="165"/>
      <c r="AC17" s="165"/>
      <c r="AD17" s="165"/>
      <c r="AO17" s="33"/>
      <c r="AP17" s="33"/>
      <c r="AT17" s="43"/>
      <c r="AU17" s="44"/>
      <c r="AV17" s="44"/>
      <c r="AW17" s="44"/>
      <c r="AX17" s="44"/>
    </row>
    <row r="18" spans="1:50" s="35" customFormat="1" ht="21" customHeight="1" hidden="1">
      <c r="A18" s="39"/>
      <c r="B18" s="39"/>
      <c r="C18" s="40"/>
      <c r="D18" s="41"/>
      <c r="E18" s="41"/>
      <c r="F18" s="41"/>
      <c r="G18" s="41"/>
      <c r="H18" s="41"/>
      <c r="I18" s="41"/>
      <c r="J18" s="41"/>
      <c r="K18" s="41"/>
      <c r="L18" s="32"/>
      <c r="M18" s="32"/>
      <c r="N18" s="32"/>
      <c r="O18" s="38"/>
      <c r="P18" s="32"/>
      <c r="Q18" s="32"/>
      <c r="R18" s="32"/>
      <c r="S18" s="32"/>
      <c r="T18" s="32"/>
      <c r="U18" s="38"/>
      <c r="V18" s="32"/>
      <c r="W18" s="32"/>
      <c r="X18" s="38"/>
      <c r="Y18" s="32"/>
      <c r="Z18" s="45"/>
      <c r="AA18" s="45"/>
      <c r="AB18" s="45"/>
      <c r="AC18" s="45"/>
      <c r="AD18" s="45"/>
      <c r="AO18" s="33"/>
      <c r="AP18" s="33"/>
      <c r="AT18" s="43"/>
      <c r="AU18" s="44"/>
      <c r="AV18" s="44"/>
      <c r="AW18" s="44"/>
      <c r="AX18" s="44"/>
    </row>
    <row r="19" spans="1:50" s="35" customFormat="1" ht="21" customHeight="1" thickBot="1">
      <c r="A19" s="39"/>
      <c r="B19" s="39"/>
      <c r="C19" s="40"/>
      <c r="Q19" s="32"/>
      <c r="R19" s="32"/>
      <c r="S19" s="247" t="s">
        <v>75</v>
      </c>
      <c r="T19" s="247"/>
      <c r="U19" s="247"/>
      <c r="V19" s="247"/>
      <c r="W19" s="247"/>
      <c r="X19" s="247"/>
      <c r="Y19" s="32"/>
      <c r="Z19" s="210" t="s">
        <v>75</v>
      </c>
      <c r="AA19" s="211"/>
      <c r="AB19" s="211"/>
      <c r="AC19" s="211"/>
      <c r="AD19" s="211"/>
      <c r="AE19" s="211"/>
      <c r="AF19" s="32"/>
      <c r="AG19" s="38"/>
      <c r="AH19" s="32"/>
      <c r="AI19" s="32"/>
      <c r="AJ19" s="38"/>
      <c r="AK19" s="38"/>
      <c r="AL19" s="33"/>
      <c r="AM19" s="33"/>
      <c r="AN19" s="33"/>
      <c r="AO19" s="33"/>
      <c r="AP19" s="33"/>
      <c r="AT19" s="43"/>
      <c r="AU19" s="44"/>
      <c r="AV19" s="46"/>
      <c r="AW19" s="46"/>
      <c r="AX19" s="46"/>
    </row>
    <row r="20" spans="1:48" s="35" customFormat="1" ht="21" customHeight="1" thickBot="1">
      <c r="A20" s="39"/>
      <c r="B20" s="168"/>
      <c r="C20" s="168"/>
      <c r="D20" s="168"/>
      <c r="E20" s="168"/>
      <c r="F20" s="168"/>
      <c r="G20" s="169"/>
      <c r="H20" s="169"/>
      <c r="I20" s="169"/>
      <c r="J20" s="169"/>
      <c r="K20" s="23"/>
      <c r="L20" s="23"/>
      <c r="M20" s="23"/>
      <c r="N20" s="23"/>
      <c r="Q20" s="32"/>
      <c r="R20" s="32"/>
      <c r="S20" s="284" t="s">
        <v>85</v>
      </c>
      <c r="T20" s="285"/>
      <c r="U20" s="285"/>
      <c r="V20" s="285"/>
      <c r="W20" s="285"/>
      <c r="X20" s="286"/>
      <c r="Y20" s="32"/>
      <c r="Z20" s="210" t="s">
        <v>85</v>
      </c>
      <c r="AA20" s="210"/>
      <c r="AB20" s="210"/>
      <c r="AC20" s="210"/>
      <c r="AD20" s="210"/>
      <c r="AE20" s="210"/>
      <c r="AH20" s="44"/>
      <c r="AI20" s="48"/>
      <c r="AJ20" s="48"/>
      <c r="AK20" s="48"/>
      <c r="AL20" s="48"/>
      <c r="AM20" s="44"/>
      <c r="AN20" s="44"/>
      <c r="AQ20" s="33"/>
      <c r="AR20" s="33"/>
      <c r="AS20" s="33"/>
      <c r="AT20" s="49"/>
      <c r="AU20" s="46"/>
      <c r="AV20" s="46"/>
    </row>
    <row r="21" spans="1:47" s="35" customFormat="1" ht="21" customHeight="1" thickBot="1">
      <c r="A21" s="39"/>
      <c r="B21" s="39"/>
      <c r="S21" s="170">
        <f aca="true" t="shared" si="1" ref="S21:X21">IF(Z21="","",Z21)</f>
      </c>
      <c r="T21" s="171">
        <f t="shared" si="1"/>
      </c>
      <c r="U21" s="171">
        <f t="shared" si="1"/>
      </c>
      <c r="V21" s="171">
        <f t="shared" si="1"/>
      </c>
      <c r="W21" s="171">
        <f t="shared" si="1"/>
      </c>
      <c r="X21" s="172">
        <f t="shared" si="1"/>
      </c>
      <c r="Y21" s="23"/>
      <c r="Z21" s="215"/>
      <c r="AA21" s="215"/>
      <c r="AB21" s="215"/>
      <c r="AC21" s="215"/>
      <c r="AD21" s="215"/>
      <c r="AE21" s="215"/>
      <c r="AH21" s="24"/>
      <c r="AI21" s="24"/>
      <c r="AJ21" s="24"/>
      <c r="AK21" s="24"/>
      <c r="AL21" s="53"/>
      <c r="AM21" s="53"/>
      <c r="AN21" s="53"/>
      <c r="AP21" s="54"/>
      <c r="AU21" s="44"/>
    </row>
    <row r="22" spans="1:40" s="35" customFormat="1" ht="21" customHeight="1" thickBot="1">
      <c r="A22" s="37"/>
      <c r="B22" s="37"/>
      <c r="C22" s="55"/>
      <c r="D22" s="56"/>
      <c r="E22" s="56"/>
      <c r="F22" s="56"/>
      <c r="G22" s="56"/>
      <c r="H22" s="56"/>
      <c r="I22" s="56"/>
      <c r="J22" s="56"/>
      <c r="K22" s="56"/>
      <c r="L22" s="37"/>
      <c r="M22" s="37"/>
      <c r="N22" s="37"/>
      <c r="O22" s="37"/>
      <c r="P22" s="37"/>
      <c r="Q22" s="57"/>
      <c r="R22" s="57"/>
      <c r="S22" s="213" t="s">
        <v>88</v>
      </c>
      <c r="T22" s="214"/>
      <c r="U22" s="214"/>
      <c r="V22" s="214"/>
      <c r="W22" s="214"/>
      <c r="X22" s="162"/>
      <c r="Z22" s="210" t="s">
        <v>88</v>
      </c>
      <c r="AA22" s="211"/>
      <c r="AB22" s="211"/>
      <c r="AC22" s="211"/>
      <c r="AD22" s="211"/>
      <c r="AE22" s="211"/>
      <c r="AH22" s="58"/>
      <c r="AI22" s="58"/>
      <c r="AJ22" s="58"/>
      <c r="AK22" s="58"/>
      <c r="AL22" s="58"/>
      <c r="AM22" s="58"/>
      <c r="AN22" s="58"/>
    </row>
    <row r="23" spans="1:41" s="35" customFormat="1" ht="24.75" customHeight="1">
      <c r="A23" s="59" t="s">
        <v>9</v>
      </c>
      <c r="B23" s="60" t="s">
        <v>10</v>
      </c>
      <c r="C23" s="61" t="s">
        <v>11</v>
      </c>
      <c r="D23" s="62" t="s">
        <v>12</v>
      </c>
      <c r="E23" s="62" t="s">
        <v>13</v>
      </c>
      <c r="F23" s="63" t="s">
        <v>89</v>
      </c>
      <c r="G23" s="64" t="s">
        <v>90</v>
      </c>
      <c r="H23" s="64" t="s">
        <v>91</v>
      </c>
      <c r="I23" s="64" t="s">
        <v>92</v>
      </c>
      <c r="J23" s="64" t="s">
        <v>93</v>
      </c>
      <c r="K23" s="65" t="s">
        <v>94</v>
      </c>
      <c r="L23" s="66" t="s">
        <v>95</v>
      </c>
      <c r="M23" s="248" t="s">
        <v>96</v>
      </c>
      <c r="N23" s="249"/>
      <c r="O23" s="67" t="s">
        <v>97</v>
      </c>
      <c r="P23" s="234" t="s">
        <v>98</v>
      </c>
      <c r="Q23" s="226"/>
      <c r="R23" s="46"/>
      <c r="S23" s="174">
        <f aca="true" t="shared" si="2" ref="S23:X29">IF(Z23="","",Z23)</f>
      </c>
      <c r="T23" s="175">
        <f t="shared" si="2"/>
      </c>
      <c r="U23" s="175">
        <f t="shared" si="2"/>
      </c>
      <c r="V23" s="175">
        <f t="shared" si="2"/>
      </c>
      <c r="W23" s="175">
        <f t="shared" si="2"/>
      </c>
      <c r="X23" s="176">
        <f t="shared" si="2"/>
      </c>
      <c r="Z23" s="216"/>
      <c r="AA23" s="216"/>
      <c r="AB23" s="216"/>
      <c r="AC23" s="216"/>
      <c r="AD23" s="216"/>
      <c r="AE23" s="216"/>
      <c r="AH23" s="24"/>
      <c r="AI23" s="24"/>
      <c r="AJ23" s="24"/>
      <c r="AK23" s="24"/>
      <c r="AL23" s="53"/>
      <c r="AM23" s="53"/>
      <c r="AN23" s="53"/>
      <c r="AO23" s="74"/>
    </row>
    <row r="24" spans="1:43" s="35" customFormat="1" ht="24" customHeight="1">
      <c r="A24" s="75" t="str">
        <f aca="true" ca="1" t="shared" si="3" ref="A24:B29">OFFSET(A24,-15,0)</f>
        <v>PDL</v>
      </c>
      <c r="B24" s="76">
        <f ca="1" t="shared" si="3"/>
        <v>44</v>
      </c>
      <c r="C24" s="77">
        <v>1</v>
      </c>
      <c r="D24" s="78" t="str">
        <f aca="true" ca="1" t="shared" si="4" ref="D24:E29">OFFSET(D24,-15,0)</f>
        <v>CANOVA Micky</v>
      </c>
      <c r="E24" s="26" t="str">
        <f ca="1" t="shared" si="4"/>
        <v>M</v>
      </c>
      <c r="F24" s="26">
        <v>67</v>
      </c>
      <c r="G24" s="79">
        <v>0</v>
      </c>
      <c r="H24" s="79">
        <v>0</v>
      </c>
      <c r="I24" s="79">
        <v>10</v>
      </c>
      <c r="J24" s="79">
        <v>10</v>
      </c>
      <c r="K24" s="80">
        <v>10</v>
      </c>
      <c r="L24" s="81" t="s">
        <v>99</v>
      </c>
      <c r="M24" s="223">
        <f aca="true" t="shared" si="5" ref="M24:M29">SUM(G24:K24)</f>
        <v>30</v>
      </c>
      <c r="N24" s="224"/>
      <c r="O24" s="82"/>
      <c r="P24" s="225">
        <f aca="true" ca="1" t="shared" si="6" ref="P24:P29">SUM(OFFSET(P24,0,-10),OFFSET(P24,0,-3))</f>
        <v>97</v>
      </c>
      <c r="Q24" s="226"/>
      <c r="R24" s="46"/>
      <c r="S24" s="178">
        <f t="shared" si="2"/>
      </c>
      <c r="T24" s="179">
        <f t="shared" si="2"/>
      </c>
      <c r="U24" s="179">
        <f t="shared" si="2"/>
      </c>
      <c r="V24" s="179">
        <f t="shared" si="2"/>
      </c>
      <c r="W24" s="179">
        <f t="shared" si="2"/>
      </c>
      <c r="X24" s="180">
        <f t="shared" si="2"/>
      </c>
      <c r="Z24" s="217"/>
      <c r="AA24" s="217"/>
      <c r="AB24" s="217"/>
      <c r="AC24" s="217"/>
      <c r="AD24" s="217"/>
      <c r="AE24" s="217"/>
      <c r="AH24" s="33"/>
      <c r="AI24" s="33"/>
      <c r="AJ24" s="33"/>
      <c r="AK24" s="33"/>
      <c r="AL24" s="53"/>
      <c r="AM24" s="53"/>
      <c r="AN24" s="53"/>
      <c r="AO24" s="39"/>
      <c r="AQ24" s="35">
        <f aca="true" t="shared" si="7" ref="AQ24:AQ29">COUNT(G24:K24)</f>
        <v>5</v>
      </c>
    </row>
    <row r="25" spans="1:43" s="35" customFormat="1" ht="21" customHeight="1">
      <c r="A25" s="75" t="str">
        <f ca="1" t="shared" si="3"/>
        <v>PDL</v>
      </c>
      <c r="B25" s="76">
        <f ca="1" t="shared" si="3"/>
        <v>44</v>
      </c>
      <c r="C25" s="77">
        <v>2</v>
      </c>
      <c r="D25" s="159" t="str">
        <f ca="1" t="shared" si="4"/>
        <v>SABOUREAU Alexandre</v>
      </c>
      <c r="E25" s="26" t="str">
        <f ca="1" t="shared" si="4"/>
        <v>M</v>
      </c>
      <c r="F25" s="26">
        <v>0</v>
      </c>
      <c r="G25" s="79">
        <v>0</v>
      </c>
      <c r="H25" s="79">
        <v>10</v>
      </c>
      <c r="I25" s="79">
        <v>7</v>
      </c>
      <c r="J25" s="79">
        <v>0</v>
      </c>
      <c r="K25" s="80">
        <f>IF(L25&lt;&gt;"","-","")</f>
      </c>
      <c r="L25" s="81"/>
      <c r="M25" s="223">
        <f t="shared" si="5"/>
        <v>17</v>
      </c>
      <c r="N25" s="224"/>
      <c r="O25" s="82"/>
      <c r="P25" s="225">
        <f ca="1" t="shared" si="6"/>
        <v>17</v>
      </c>
      <c r="Q25" s="226"/>
      <c r="R25" s="46"/>
      <c r="S25" s="178">
        <f t="shared" si="2"/>
      </c>
      <c r="T25" s="179">
        <f t="shared" si="2"/>
      </c>
      <c r="U25" s="179">
        <f t="shared" si="2"/>
      </c>
      <c r="V25" s="179">
        <f t="shared" si="2"/>
      </c>
      <c r="W25" s="179">
        <f t="shared" si="2"/>
      </c>
      <c r="X25" s="180">
        <f t="shared" si="2"/>
      </c>
      <c r="Z25" s="217"/>
      <c r="AA25" s="217"/>
      <c r="AB25" s="217"/>
      <c r="AC25" s="217"/>
      <c r="AD25" s="217"/>
      <c r="AE25" s="217"/>
      <c r="AH25" s="33"/>
      <c r="AI25" s="33"/>
      <c r="AJ25" s="33"/>
      <c r="AK25" s="33"/>
      <c r="AL25" s="53"/>
      <c r="AM25" s="53"/>
      <c r="AN25" s="53"/>
      <c r="AO25" s="39"/>
      <c r="AQ25" s="35">
        <f t="shared" si="7"/>
        <v>4</v>
      </c>
    </row>
    <row r="26" spans="1:50" s="35" customFormat="1" ht="21" customHeight="1">
      <c r="A26" s="75" t="str">
        <f ca="1" t="shared" si="3"/>
        <v>PDL</v>
      </c>
      <c r="B26" s="76">
        <f ca="1" t="shared" si="3"/>
        <v>85</v>
      </c>
      <c r="C26" s="77">
        <v>3</v>
      </c>
      <c r="D26" s="159" t="str">
        <f ca="1" t="shared" si="4"/>
        <v>MATHE Aurelien</v>
      </c>
      <c r="E26" s="26" t="str">
        <f ca="1" t="shared" si="4"/>
        <v>M</v>
      </c>
      <c r="F26" s="26">
        <v>0</v>
      </c>
      <c r="G26" s="79">
        <v>0</v>
      </c>
      <c r="H26" s="79">
        <v>0</v>
      </c>
      <c r="I26" s="79">
        <v>0</v>
      </c>
      <c r="J26" s="79">
        <v>0</v>
      </c>
      <c r="K26" s="80">
        <f>IF(L26&lt;&gt;"","-","")</f>
      </c>
      <c r="L26" s="81"/>
      <c r="M26" s="223">
        <f t="shared" si="5"/>
        <v>0</v>
      </c>
      <c r="N26" s="224"/>
      <c r="O26" s="82"/>
      <c r="P26" s="225">
        <f ca="1" t="shared" si="6"/>
        <v>0</v>
      </c>
      <c r="Q26" s="226"/>
      <c r="R26" s="46"/>
      <c r="S26" s="178">
        <f t="shared" si="2"/>
      </c>
      <c r="T26" s="179">
        <f t="shared" si="2"/>
      </c>
      <c r="U26" s="179">
        <f t="shared" si="2"/>
      </c>
      <c r="V26" s="179">
        <f t="shared" si="2"/>
      </c>
      <c r="W26" s="179">
        <f t="shared" si="2"/>
      </c>
      <c r="X26" s="180">
        <f t="shared" si="2"/>
      </c>
      <c r="Z26" s="217"/>
      <c r="AA26" s="217"/>
      <c r="AB26" s="217"/>
      <c r="AC26" s="217"/>
      <c r="AD26" s="217"/>
      <c r="AE26" s="217"/>
      <c r="AH26" s="33"/>
      <c r="AI26" s="33"/>
      <c r="AJ26" s="33"/>
      <c r="AK26" s="33"/>
      <c r="AL26" s="53"/>
      <c r="AM26" s="53"/>
      <c r="AN26" s="53"/>
      <c r="AO26" s="39"/>
      <c r="AQ26" s="35">
        <f t="shared" si="7"/>
        <v>4</v>
      </c>
      <c r="AR26" s="23"/>
      <c r="AT26" s="24"/>
      <c r="AU26" s="24"/>
      <c r="AV26" s="53"/>
      <c r="AW26" s="53"/>
      <c r="AX26" s="53"/>
    </row>
    <row r="27" spans="1:50" s="35" customFormat="1" ht="21" customHeight="1">
      <c r="A27" s="75" t="str">
        <f ca="1" t="shared" si="3"/>
        <v>PDL</v>
      </c>
      <c r="B27" s="76">
        <f ca="1" t="shared" si="3"/>
        <v>49</v>
      </c>
      <c r="C27" s="77">
        <v>4</v>
      </c>
      <c r="D27" s="78" t="str">
        <f ca="1" t="shared" si="4"/>
        <v>PELLETIER Tobias</v>
      </c>
      <c r="E27" s="26" t="str">
        <f ca="1" t="shared" si="4"/>
        <v>M</v>
      </c>
      <c r="F27" s="26">
        <v>47</v>
      </c>
      <c r="G27" s="79">
        <v>10</v>
      </c>
      <c r="H27" s="79">
        <v>0</v>
      </c>
      <c r="I27" s="79">
        <v>10</v>
      </c>
      <c r="J27" s="79">
        <v>0</v>
      </c>
      <c r="K27" s="80">
        <v>10</v>
      </c>
      <c r="L27" s="81" t="s">
        <v>99</v>
      </c>
      <c r="M27" s="223">
        <f t="shared" si="5"/>
        <v>30</v>
      </c>
      <c r="N27" s="224"/>
      <c r="O27" s="82"/>
      <c r="P27" s="225">
        <f ca="1" t="shared" si="6"/>
        <v>77</v>
      </c>
      <c r="Q27" s="226"/>
      <c r="R27" s="46"/>
      <c r="S27" s="178">
        <f t="shared" si="2"/>
      </c>
      <c r="T27" s="179">
        <f t="shared" si="2"/>
      </c>
      <c r="U27" s="179">
        <f t="shared" si="2"/>
      </c>
      <c r="V27" s="179">
        <f t="shared" si="2"/>
      </c>
      <c r="W27" s="179">
        <f t="shared" si="2"/>
      </c>
      <c r="X27" s="180">
        <f t="shared" si="2"/>
      </c>
      <c r="Z27" s="217"/>
      <c r="AA27" s="217"/>
      <c r="AB27" s="217"/>
      <c r="AC27" s="217"/>
      <c r="AD27" s="217"/>
      <c r="AE27" s="217"/>
      <c r="AH27" s="33"/>
      <c r="AI27" s="33"/>
      <c r="AJ27" s="33"/>
      <c r="AK27" s="33"/>
      <c r="AL27" s="53"/>
      <c r="AM27" s="53"/>
      <c r="AN27" s="53"/>
      <c r="AO27" s="39"/>
      <c r="AQ27" s="35">
        <f t="shared" si="7"/>
        <v>5</v>
      </c>
      <c r="AR27" s="24"/>
      <c r="AT27" s="24"/>
      <c r="AU27" s="24"/>
      <c r="AV27" s="53"/>
      <c r="AW27" s="53"/>
      <c r="AX27" s="53"/>
    </row>
    <row r="28" spans="1:50" s="35" customFormat="1" ht="21" customHeight="1">
      <c r="A28" s="75" t="str">
        <f ca="1" t="shared" si="3"/>
        <v>PDL</v>
      </c>
      <c r="B28" s="76">
        <f ca="1" t="shared" si="3"/>
        <v>44</v>
      </c>
      <c r="C28" s="77">
        <v>5</v>
      </c>
      <c r="D28" s="159" t="str">
        <f ca="1" t="shared" si="4"/>
        <v>ROBERT Benjamin</v>
      </c>
      <c r="E28" s="26" t="str">
        <f ca="1" t="shared" si="4"/>
        <v>M</v>
      </c>
      <c r="F28" s="26">
        <v>0</v>
      </c>
      <c r="G28" s="79">
        <v>0</v>
      </c>
      <c r="H28" s="79">
        <v>0</v>
      </c>
      <c r="I28" s="79">
        <v>0</v>
      </c>
      <c r="J28" s="79">
        <v>10</v>
      </c>
      <c r="K28" s="80">
        <v>0</v>
      </c>
      <c r="L28" s="81"/>
      <c r="M28" s="223">
        <f t="shared" si="5"/>
        <v>10</v>
      </c>
      <c r="N28" s="224"/>
      <c r="O28" s="82"/>
      <c r="P28" s="225">
        <f ca="1" t="shared" si="6"/>
        <v>10</v>
      </c>
      <c r="Q28" s="226"/>
      <c r="R28" s="46"/>
      <c r="S28" s="178">
        <f t="shared" si="2"/>
      </c>
      <c r="T28" s="179">
        <f t="shared" si="2"/>
      </c>
      <c r="U28" s="179">
        <f t="shared" si="2"/>
      </c>
      <c r="V28" s="179">
        <f t="shared" si="2"/>
      </c>
      <c r="W28" s="179">
        <f t="shared" si="2"/>
      </c>
      <c r="X28" s="180">
        <f t="shared" si="2"/>
      </c>
      <c r="Z28" s="217"/>
      <c r="AA28" s="217"/>
      <c r="AB28" s="217"/>
      <c r="AC28" s="217"/>
      <c r="AD28" s="217"/>
      <c r="AE28" s="217"/>
      <c r="AH28" s="33"/>
      <c r="AI28" s="33"/>
      <c r="AJ28" s="33"/>
      <c r="AK28" s="33"/>
      <c r="AL28" s="53"/>
      <c r="AM28" s="53"/>
      <c r="AN28" s="53"/>
      <c r="AO28" s="39"/>
      <c r="AQ28" s="35">
        <f t="shared" si="7"/>
        <v>5</v>
      </c>
      <c r="AR28" s="33"/>
      <c r="AT28" s="24"/>
      <c r="AU28" s="24"/>
      <c r="AV28" s="53"/>
      <c r="AW28" s="53"/>
      <c r="AX28" s="53"/>
    </row>
    <row r="29" spans="1:50" s="35" customFormat="1" ht="21" customHeight="1" thickBot="1">
      <c r="A29" s="88" t="str">
        <f ca="1" t="shared" si="3"/>
        <v>BRE</v>
      </c>
      <c r="B29" s="89">
        <f ca="1" t="shared" si="3"/>
        <v>35</v>
      </c>
      <c r="C29" s="90">
        <v>6</v>
      </c>
      <c r="D29" s="182" t="str">
        <f ca="1" t="shared" si="4"/>
        <v>POAS Hugo</v>
      </c>
      <c r="E29" s="92" t="str">
        <f ca="1" t="shared" si="4"/>
        <v>M</v>
      </c>
      <c r="F29" s="92">
        <v>70</v>
      </c>
      <c r="G29" s="93">
        <v>7</v>
      </c>
      <c r="H29" s="93">
        <v>10</v>
      </c>
      <c r="I29" s="93">
        <v>0</v>
      </c>
      <c r="J29" s="93">
        <v>0</v>
      </c>
      <c r="K29" s="94">
        <v>0</v>
      </c>
      <c r="L29" s="95"/>
      <c r="M29" s="235">
        <f t="shared" si="5"/>
        <v>17</v>
      </c>
      <c r="N29" s="236"/>
      <c r="O29" s="82"/>
      <c r="P29" s="225">
        <f ca="1" t="shared" si="6"/>
        <v>87</v>
      </c>
      <c r="Q29" s="226"/>
      <c r="R29" s="46"/>
      <c r="S29" s="183">
        <f t="shared" si="2"/>
      </c>
      <c r="T29" s="184">
        <f t="shared" si="2"/>
      </c>
      <c r="U29" s="184">
        <f t="shared" si="2"/>
      </c>
      <c r="V29" s="184">
        <f t="shared" si="2"/>
      </c>
      <c r="W29" s="184">
        <f t="shared" si="2"/>
      </c>
      <c r="X29" s="185">
        <f t="shared" si="2"/>
      </c>
      <c r="Z29" s="217"/>
      <c r="AA29" s="217"/>
      <c r="AB29" s="217"/>
      <c r="AC29" s="217"/>
      <c r="AD29" s="217"/>
      <c r="AE29" s="217"/>
      <c r="AH29" s="33"/>
      <c r="AI29" s="33"/>
      <c r="AJ29" s="33"/>
      <c r="AK29" s="33"/>
      <c r="AL29" s="53"/>
      <c r="AM29" s="53"/>
      <c r="AN29" s="53"/>
      <c r="AO29" s="39"/>
      <c r="AQ29" s="35">
        <f t="shared" si="7"/>
        <v>5</v>
      </c>
      <c r="AR29" s="24"/>
      <c r="AT29" s="24"/>
      <c r="AU29" s="24"/>
      <c r="AV29" s="53"/>
      <c r="AW29" s="53"/>
      <c r="AX29" s="53"/>
    </row>
    <row r="30" spans="1:50" s="35" customFormat="1" ht="21" customHeight="1">
      <c r="A30" s="39"/>
      <c r="B30" s="39"/>
      <c r="C30" s="283" t="s">
        <v>101</v>
      </c>
      <c r="D30" s="283"/>
      <c r="E30" s="283"/>
      <c r="F30" s="283"/>
      <c r="G30" s="283"/>
      <c r="H30" s="283"/>
      <c r="I30" s="283"/>
      <c r="J30" s="283"/>
      <c r="K30" s="283"/>
      <c r="L30" s="283"/>
      <c r="M30" s="282" t="s">
        <v>102</v>
      </c>
      <c r="N30" s="282"/>
      <c r="O30" s="282"/>
      <c r="P30" s="282"/>
      <c r="Q30" s="282"/>
      <c r="R30" s="46"/>
      <c r="AH30" s="33"/>
      <c r="AI30" s="33"/>
      <c r="AJ30" s="33"/>
      <c r="AK30" s="33"/>
      <c r="AL30" s="53"/>
      <c r="AM30" s="53"/>
      <c r="AN30" s="53"/>
      <c r="AO30" s="39"/>
      <c r="AR30" s="24"/>
      <c r="AT30" s="24"/>
      <c r="AU30" s="24"/>
      <c r="AV30" s="53"/>
      <c r="AW30" s="53"/>
      <c r="AX30" s="53"/>
    </row>
    <row r="31" spans="1:50" s="35" customFormat="1" ht="21" customHeight="1">
      <c r="A31" s="39"/>
      <c r="B31" s="39"/>
      <c r="C31" s="108"/>
      <c r="R31" s="105"/>
      <c r="S31" s="33"/>
      <c r="T31" s="33"/>
      <c r="U31" s="33"/>
      <c r="V31" s="33"/>
      <c r="W31" s="33"/>
      <c r="X31" s="33"/>
      <c r="Y31" s="53"/>
      <c r="Z31" s="33"/>
      <c r="AA31" s="33"/>
      <c r="AB31" s="33"/>
      <c r="AC31" s="33"/>
      <c r="AD31" s="33"/>
      <c r="AE31" s="33"/>
      <c r="AH31" s="33"/>
      <c r="AI31" s="33"/>
      <c r="AJ31" s="33"/>
      <c r="AK31" s="33"/>
      <c r="AL31" s="53"/>
      <c r="AM31" s="53"/>
      <c r="AN31" s="53"/>
      <c r="AO31" s="39"/>
      <c r="AR31" s="24"/>
      <c r="AT31" s="24"/>
      <c r="AU31" s="24"/>
      <c r="AV31" s="53"/>
      <c r="AW31" s="53"/>
      <c r="AX31" s="53"/>
    </row>
    <row r="32" spans="1:50" s="35" customFormat="1" ht="21" customHeight="1">
      <c r="A32" s="39"/>
      <c r="B32" s="39"/>
      <c r="C32" s="108"/>
      <c r="R32" s="102"/>
      <c r="S32" s="102"/>
      <c r="T32" s="102"/>
      <c r="U32" s="102"/>
      <c r="V32" s="102"/>
      <c r="W32" s="102"/>
      <c r="X32" s="102"/>
      <c r="Y32" s="102"/>
      <c r="Z32" s="53"/>
      <c r="AA32" s="103"/>
      <c r="AB32" s="103"/>
      <c r="AC32" s="104"/>
      <c r="AD32" s="105"/>
      <c r="AE32" s="105"/>
      <c r="AF32" s="53"/>
      <c r="AG32" s="53"/>
      <c r="AH32" s="53"/>
      <c r="AI32" s="53"/>
      <c r="AN32" s="106"/>
      <c r="AO32" s="106"/>
      <c r="AP32" s="106"/>
      <c r="AR32" s="53"/>
      <c r="AS32" s="53"/>
      <c r="AT32" s="107"/>
      <c r="AU32" s="24"/>
      <c r="AV32" s="24"/>
      <c r="AW32" s="24"/>
      <c r="AX32" s="24"/>
    </row>
    <row r="33" spans="1:50" s="35" customFormat="1" ht="21" customHeight="1">
      <c r="A33" s="39"/>
      <c r="B33" s="39"/>
      <c r="C33" s="108"/>
      <c r="D33" s="39"/>
      <c r="E33" s="39"/>
      <c r="F33" s="39"/>
      <c r="G33" s="39"/>
      <c r="H33" s="39"/>
      <c r="I33" s="39"/>
      <c r="J33" s="39"/>
      <c r="K33" s="39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53"/>
      <c r="AA33" s="103"/>
      <c r="AB33" s="103"/>
      <c r="AC33" s="104"/>
      <c r="AD33" s="105"/>
      <c r="AE33" s="105"/>
      <c r="AF33" s="53"/>
      <c r="AG33" s="53"/>
      <c r="AH33" s="53"/>
      <c r="AI33" s="53"/>
      <c r="AN33" s="106"/>
      <c r="AO33" s="106"/>
      <c r="AP33" s="106"/>
      <c r="AR33" s="53"/>
      <c r="AS33" s="53"/>
      <c r="AT33" s="107"/>
      <c r="AU33" s="24"/>
      <c r="AV33" s="33"/>
      <c r="AW33" s="24"/>
      <c r="AX33" s="24"/>
    </row>
    <row r="34" spans="1:50" s="35" customFormat="1" ht="21" customHeight="1" hidden="1">
      <c r="A34" s="37"/>
      <c r="B34" s="37"/>
      <c r="C34" s="37"/>
      <c r="D34" s="109"/>
      <c r="E34" s="109"/>
      <c r="F34" s="109"/>
      <c r="G34" s="109"/>
      <c r="H34" s="109"/>
      <c r="I34" s="109"/>
      <c r="J34" s="109"/>
      <c r="K34" s="109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Z34" s="44"/>
      <c r="AA34" s="44"/>
      <c r="AB34" s="44"/>
      <c r="AC34" s="44"/>
      <c r="AD34" s="44"/>
      <c r="AE34" s="44"/>
      <c r="AF34" s="110"/>
      <c r="AG34" s="110"/>
      <c r="AH34" s="110"/>
      <c r="AI34" s="110"/>
      <c r="AJ34" s="110"/>
      <c r="AK34" s="37"/>
      <c r="AR34" s="53"/>
      <c r="AS34" s="53"/>
      <c r="AT34" s="107"/>
      <c r="AU34" s="33"/>
      <c r="AV34" s="33"/>
      <c r="AW34" s="24"/>
      <c r="AX34" s="24"/>
    </row>
    <row r="35" spans="1:46" s="35" customFormat="1" ht="14.25" customHeight="1" hidden="1">
      <c r="A35" s="37"/>
      <c r="B35" s="37"/>
      <c r="C35" s="55">
        <f>COUNT(L35:Z35,Z42:AE42)</f>
        <v>14</v>
      </c>
      <c r="D35" s="55"/>
      <c r="G35" s="227" t="s">
        <v>103</v>
      </c>
      <c r="H35" s="228"/>
      <c r="I35" s="228"/>
      <c r="J35" s="228"/>
      <c r="K35" s="229"/>
      <c r="L35" s="111">
        <v>1</v>
      </c>
      <c r="M35" s="111">
        <v>2</v>
      </c>
      <c r="N35" s="111">
        <v>3</v>
      </c>
      <c r="O35" s="111">
        <v>4</v>
      </c>
      <c r="P35" s="111">
        <v>5</v>
      </c>
      <c r="Q35" s="111">
        <v>6</v>
      </c>
      <c r="R35" s="111">
        <v>7</v>
      </c>
      <c r="S35" s="112">
        <v>8</v>
      </c>
      <c r="T35" s="112">
        <v>9</v>
      </c>
      <c r="U35" s="111">
        <v>10</v>
      </c>
      <c r="V35" s="111">
        <v>11</v>
      </c>
      <c r="W35" s="111">
        <v>12</v>
      </c>
      <c r="X35" s="111">
        <v>13</v>
      </c>
      <c r="Y35" s="111">
        <v>14</v>
      </c>
      <c r="Z35" s="111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4"/>
      <c r="AL35" s="44"/>
      <c r="AM35" s="44"/>
      <c r="AN35" s="44"/>
      <c r="AO35" s="44"/>
      <c r="AT35" s="43"/>
    </row>
    <row r="36" spans="1:46" s="35" customFormat="1" ht="14.25" customHeight="1" hidden="1">
      <c r="A36" s="37"/>
      <c r="B36" s="37"/>
      <c r="G36" s="230" t="s">
        <v>104</v>
      </c>
      <c r="H36" s="231"/>
      <c r="I36" s="231"/>
      <c r="J36" s="231"/>
      <c r="K36" s="232"/>
      <c r="L36" s="111">
        <v>1</v>
      </c>
      <c r="M36" s="111">
        <v>1</v>
      </c>
      <c r="N36" s="111">
        <v>1</v>
      </c>
      <c r="O36" s="111">
        <v>2</v>
      </c>
      <c r="P36" s="111">
        <v>2</v>
      </c>
      <c r="Q36" s="111">
        <v>2</v>
      </c>
      <c r="R36" s="111">
        <v>3</v>
      </c>
      <c r="S36" s="112">
        <v>3</v>
      </c>
      <c r="T36" s="112">
        <v>3</v>
      </c>
      <c r="U36" s="111">
        <v>4</v>
      </c>
      <c r="V36" s="111">
        <v>4</v>
      </c>
      <c r="W36" s="111">
        <v>4</v>
      </c>
      <c r="X36" s="111">
        <v>5</v>
      </c>
      <c r="Y36" s="111">
        <v>5</v>
      </c>
      <c r="Z36" s="111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4"/>
      <c r="AL36" s="44"/>
      <c r="AM36" s="44"/>
      <c r="AN36" s="44"/>
      <c r="AO36" s="44"/>
      <c r="AT36" s="43"/>
    </row>
    <row r="37" spans="1:46" s="35" customFormat="1" ht="14.25" customHeight="1" hidden="1">
      <c r="A37" s="37"/>
      <c r="B37" s="37"/>
      <c r="C37" s="55"/>
      <c r="G37" s="230" t="s">
        <v>105</v>
      </c>
      <c r="H37" s="231"/>
      <c r="I37" s="231"/>
      <c r="J37" s="231"/>
      <c r="K37" s="232"/>
      <c r="L37" s="111"/>
      <c r="M37" s="111"/>
      <c r="N37" s="111"/>
      <c r="O37" s="111"/>
      <c r="P37" s="111"/>
      <c r="Q37" s="111"/>
      <c r="R37" s="111"/>
      <c r="S37" s="112"/>
      <c r="T37" s="112"/>
      <c r="U37" s="111"/>
      <c r="V37" s="111"/>
      <c r="W37" s="111"/>
      <c r="X37" s="111"/>
      <c r="Y37" s="111"/>
      <c r="Z37" s="111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4"/>
      <c r="AL37" s="44"/>
      <c r="AM37" s="44"/>
      <c r="AN37" s="44"/>
      <c r="AO37" s="44"/>
      <c r="AT37" s="43"/>
    </row>
    <row r="38" spans="1:46" s="35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115"/>
      <c r="AL38" s="3"/>
      <c r="AM38" s="3"/>
      <c r="AN38" s="3"/>
      <c r="AO38" s="3"/>
      <c r="AP38" s="3"/>
      <c r="AQ38" s="3"/>
      <c r="AR38" s="3"/>
      <c r="AS38" s="3"/>
      <c r="AT38" s="7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218">
        <v>0</v>
      </c>
      <c r="M39" s="218">
        <v>0</v>
      </c>
      <c r="N39" s="218">
        <v>0</v>
      </c>
      <c r="O39" s="218">
        <v>0</v>
      </c>
      <c r="P39" s="218">
        <v>0</v>
      </c>
      <c r="Q39" s="218">
        <v>10</v>
      </c>
      <c r="R39" s="218">
        <v>10</v>
      </c>
      <c r="S39" s="218">
        <v>7</v>
      </c>
      <c r="T39" s="218">
        <v>10</v>
      </c>
      <c r="U39" s="218">
        <v>10</v>
      </c>
      <c r="V39" s="218">
        <v>0</v>
      </c>
      <c r="W39" s="218">
        <v>0</v>
      </c>
      <c r="X39" s="218">
        <v>10</v>
      </c>
      <c r="Y39" s="218">
        <v>10</v>
      </c>
      <c r="Z39" s="218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2:26" ht="15" hidden="1"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</row>
    <row r="41" ht="5.25" customHeight="1" hidden="1"/>
    <row r="42" spans="4:31" ht="14.25" customHeight="1" hidden="1">
      <c r="D42" s="35"/>
      <c r="Y42" s="3"/>
      <c r="Z42" s="117"/>
      <c r="AA42" s="117"/>
      <c r="AB42" s="117"/>
      <c r="AC42" s="117"/>
      <c r="AD42" s="117"/>
      <c r="AE42" s="117"/>
    </row>
    <row r="43" spans="4:31" ht="15" hidden="1">
      <c r="D43" s="35"/>
      <c r="Z43" s="218"/>
      <c r="AA43" s="218"/>
      <c r="AB43" s="218"/>
      <c r="AC43" s="218"/>
      <c r="AD43" s="218"/>
      <c r="AE43" s="218"/>
    </row>
    <row r="44" spans="26:31" ht="15" hidden="1">
      <c r="Z44" s="218"/>
      <c r="AA44" s="218"/>
      <c r="AB44" s="218"/>
      <c r="AC44" s="218"/>
      <c r="AD44" s="218"/>
      <c r="AE44" s="218"/>
    </row>
    <row r="45" ht="4.5" customHeight="1" hidden="1"/>
    <row r="46" spans="26:31" ht="15" hidden="1">
      <c r="Z46" s="218"/>
      <c r="AA46" s="218"/>
      <c r="AB46" s="218"/>
      <c r="AC46" s="218"/>
      <c r="AD46" s="218"/>
      <c r="AE46" s="218"/>
    </row>
    <row r="47" spans="26:31" ht="15" hidden="1">
      <c r="Z47" s="218"/>
      <c r="AA47" s="218"/>
      <c r="AB47" s="218"/>
      <c r="AC47" s="218"/>
      <c r="AD47" s="218"/>
      <c r="AE47" s="218"/>
    </row>
  </sheetData>
  <sheetProtection selectLockedCells="1"/>
  <mergeCells count="43">
    <mergeCell ref="G36:K36"/>
    <mergeCell ref="G37:K37"/>
    <mergeCell ref="C30:L30"/>
    <mergeCell ref="M28:N28"/>
    <mergeCell ref="M30:Q30"/>
    <mergeCell ref="G35:K35"/>
    <mergeCell ref="P28:Q28"/>
    <mergeCell ref="M29:N29"/>
    <mergeCell ref="P29:Q29"/>
    <mergeCell ref="M26:N26"/>
    <mergeCell ref="P26:Q26"/>
    <mergeCell ref="M27:N27"/>
    <mergeCell ref="P27:Q27"/>
    <mergeCell ref="G12:K12"/>
    <mergeCell ref="G13:K13"/>
    <mergeCell ref="S20:X20"/>
    <mergeCell ref="M25:N25"/>
    <mergeCell ref="P25:Q25"/>
    <mergeCell ref="S22:X22"/>
    <mergeCell ref="M23:N23"/>
    <mergeCell ref="P23:Q23"/>
    <mergeCell ref="M24:N24"/>
    <mergeCell ref="P24:Q24"/>
    <mergeCell ref="G14:K14"/>
    <mergeCell ref="S19:X19"/>
    <mergeCell ref="Z2:Z3"/>
    <mergeCell ref="AC5:AE6"/>
    <mergeCell ref="M6:O6"/>
    <mergeCell ref="G8:K8"/>
    <mergeCell ref="G9:K9"/>
    <mergeCell ref="G4:K6"/>
    <mergeCell ref="G10:K10"/>
    <mergeCell ref="G11:K11"/>
    <mergeCell ref="D5:F5"/>
    <mergeCell ref="M5:W5"/>
    <mergeCell ref="Z5:AB6"/>
    <mergeCell ref="X1:Z1"/>
    <mergeCell ref="D2:F2"/>
    <mergeCell ref="G2:K2"/>
    <mergeCell ref="M2:N2"/>
    <mergeCell ref="O2:R2"/>
    <mergeCell ref="X2:X3"/>
    <mergeCell ref="Y2:Y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6" zoomScaleNormal="86" workbookViewId="0" topLeftCell="C8">
      <pane ySplit="1" topLeftCell="BM9" activePane="bottomLeft" state="frozen"/>
      <selection pane="topLeft" activeCell="D9" sqref="D9"/>
      <selection pane="bottomLeft" activeCell="G8" sqref="G8:K8"/>
    </sheetView>
  </sheetViews>
  <sheetFormatPr defaultColWidth="4.00390625" defaultRowHeight="12.75"/>
  <cols>
    <col min="1" max="1" width="6.140625" style="8" hidden="1" customWidth="1"/>
    <col min="2" max="2" width="5.140625" style="8" hidden="1" customWidth="1"/>
    <col min="3" max="3" width="4.421875" style="8" customWidth="1"/>
    <col min="4" max="4" width="22.140625" style="8" customWidth="1"/>
    <col min="5" max="5" width="3.140625" style="8" customWidth="1"/>
    <col min="6" max="6" width="7.7109375" style="8" customWidth="1"/>
    <col min="7" max="11" width="3.8515625" style="8" customWidth="1"/>
    <col min="12" max="41" width="4.00390625" style="8" customWidth="1"/>
    <col min="42" max="42" width="20.00390625" style="8" hidden="1" customWidth="1"/>
    <col min="43" max="43" width="4.00390625" style="8" hidden="1" customWidth="1"/>
    <col min="44" max="45" width="4.00390625" style="8" customWidth="1"/>
    <col min="46" max="46" width="10.421875" style="13" customWidth="1"/>
    <col min="47" max="238" width="11.421875" style="8" customWidth="1"/>
    <col min="239" max="240" width="4.00390625" style="8" customWidth="1"/>
    <col min="241" max="241" width="4.421875" style="8" customWidth="1"/>
    <col min="242" max="242" width="22.140625" style="8" customWidth="1"/>
    <col min="243" max="243" width="3.140625" style="8" customWidth="1"/>
    <col min="244" max="244" width="7.7109375" style="8" customWidth="1"/>
    <col min="245" max="245" width="19.421875" style="8" customWidth="1"/>
    <col min="246" max="254" width="4.00390625" style="8" customWidth="1"/>
    <col min="255" max="16384" width="4.00390625" style="8" customWidth="1"/>
  </cols>
  <sheetData>
    <row r="1" spans="1:47" ht="15.75" thickBot="1">
      <c r="A1" s="1"/>
      <c r="B1" s="1"/>
      <c r="C1" s="2">
        <v>7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263" t="s">
        <v>0</v>
      </c>
      <c r="Y1" s="263"/>
      <c r="Z1" s="263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9"/>
      <c r="D2" s="264" t="s">
        <v>1</v>
      </c>
      <c r="E2" s="264"/>
      <c r="F2" s="265"/>
      <c r="G2" s="266" t="s">
        <v>321</v>
      </c>
      <c r="H2" s="266"/>
      <c r="I2" s="266"/>
      <c r="J2" s="266"/>
      <c r="K2" s="266"/>
      <c r="L2" s="4">
        <v>2</v>
      </c>
      <c r="M2" s="256" t="s">
        <v>3</v>
      </c>
      <c r="N2" s="256"/>
      <c r="O2" s="267">
        <f ca="1">TODAY()</f>
        <v>42163</v>
      </c>
      <c r="P2" s="267"/>
      <c r="Q2" s="267"/>
      <c r="R2" s="267"/>
      <c r="S2" s="5"/>
      <c r="T2" s="10" t="s">
        <v>322</v>
      </c>
      <c r="U2" s="10" t="s">
        <v>4</v>
      </c>
      <c r="V2" s="10"/>
      <c r="W2" s="5"/>
      <c r="X2" s="268" t="str">
        <f>IF(T2="","",T2)</f>
        <v>6</v>
      </c>
      <c r="Y2" s="268" t="str">
        <f>IF(U2="","",U2)</f>
        <v>1</v>
      </c>
      <c r="Z2" s="268">
        <f>IF(V2="","",V2)</f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1"/>
      <c r="M3" s="11"/>
      <c r="N3" s="5"/>
      <c r="O3" s="5"/>
      <c r="P3" s="5"/>
      <c r="Q3" s="5"/>
      <c r="R3" s="5"/>
      <c r="S3" s="5"/>
      <c r="T3" s="3"/>
      <c r="U3" s="3"/>
      <c r="V3" s="3"/>
      <c r="W3" s="5"/>
      <c r="X3" s="269"/>
      <c r="Y3" s="269"/>
      <c r="Z3" s="269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5" customHeight="1" thickBot="1">
      <c r="A4" s="1"/>
      <c r="B4" s="1"/>
      <c r="C4" s="9"/>
      <c r="D4" s="3"/>
      <c r="E4" s="3"/>
      <c r="G4" s="270"/>
      <c r="H4" s="270"/>
      <c r="I4" s="270"/>
      <c r="J4" s="270"/>
      <c r="K4" s="27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5" customHeight="1" thickTop="1">
      <c r="A5" s="1"/>
      <c r="B5" s="1"/>
      <c r="C5" s="9"/>
      <c r="D5" s="271" t="s">
        <v>5</v>
      </c>
      <c r="E5" s="271"/>
      <c r="F5" s="272"/>
      <c r="G5" s="270"/>
      <c r="H5" s="270"/>
      <c r="I5" s="270"/>
      <c r="J5" s="270"/>
      <c r="K5" s="270"/>
      <c r="L5" s="3"/>
      <c r="M5" s="273" t="s">
        <v>6</v>
      </c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5"/>
      <c r="Y5" s="5"/>
      <c r="Z5" s="274" t="s">
        <v>7</v>
      </c>
      <c r="AA5" s="274"/>
      <c r="AB5" s="275"/>
      <c r="AC5" s="250" t="str">
        <f>LEFT(G2,2)</f>
        <v>26</v>
      </c>
      <c r="AD5" s="251"/>
      <c r="AE5" s="252"/>
      <c r="AH5" s="6"/>
      <c r="AI5" s="6"/>
      <c r="AJ5" s="6"/>
      <c r="AK5" s="12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270"/>
      <c r="H6" s="270"/>
      <c r="I6" s="270"/>
      <c r="J6" s="270"/>
      <c r="K6" s="270"/>
      <c r="L6" s="3"/>
      <c r="M6" s="256" t="s">
        <v>8</v>
      </c>
      <c r="N6" s="256"/>
      <c r="O6" s="256"/>
      <c r="P6" s="3"/>
      <c r="Q6" s="3"/>
      <c r="R6" s="3"/>
      <c r="S6" s="3"/>
      <c r="T6" s="3"/>
      <c r="U6" s="3"/>
      <c r="V6" s="3"/>
      <c r="W6" s="5"/>
      <c r="X6" s="5"/>
      <c r="Y6" s="5"/>
      <c r="Z6" s="274"/>
      <c r="AA6" s="274"/>
      <c r="AB6" s="275"/>
      <c r="AC6" s="253"/>
      <c r="AD6" s="254"/>
      <c r="AE6" s="255"/>
      <c r="AH6" s="6"/>
      <c r="AI6" s="6"/>
      <c r="AJ6" s="6"/>
      <c r="AK6" s="12"/>
      <c r="AL6" s="14"/>
      <c r="AM6" s="14"/>
      <c r="AN6" s="14"/>
      <c r="AO6" s="14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5"/>
      <c r="AG7" s="15"/>
      <c r="AH7" s="15"/>
      <c r="AI7" s="15"/>
      <c r="AJ7" s="15"/>
      <c r="AK7" s="16"/>
      <c r="AP7" s="17"/>
      <c r="AQ7" s="3"/>
      <c r="AR7" s="3"/>
    </row>
    <row r="8" spans="1:46" ht="19.5" customHeight="1">
      <c r="A8" s="18" t="s">
        <v>9</v>
      </c>
      <c r="B8" s="18" t="s">
        <v>10</v>
      </c>
      <c r="C8" s="19" t="s">
        <v>11</v>
      </c>
      <c r="D8" s="20" t="s">
        <v>12</v>
      </c>
      <c r="E8" s="20" t="s">
        <v>13</v>
      </c>
      <c r="F8" s="19" t="s">
        <v>14</v>
      </c>
      <c r="G8" s="257" t="s">
        <v>15</v>
      </c>
      <c r="H8" s="258"/>
      <c r="I8" s="258"/>
      <c r="J8" s="258"/>
      <c r="K8" s="259"/>
      <c r="L8" s="157" t="s">
        <v>21</v>
      </c>
      <c r="M8" s="157" t="s">
        <v>23</v>
      </c>
      <c r="N8" s="157" t="s">
        <v>29</v>
      </c>
      <c r="O8" s="157" t="s">
        <v>77</v>
      </c>
      <c r="P8" s="157" t="s">
        <v>33</v>
      </c>
      <c r="Q8" s="157" t="s">
        <v>18</v>
      </c>
      <c r="R8" s="157" t="s">
        <v>24</v>
      </c>
      <c r="S8" s="157" t="s">
        <v>78</v>
      </c>
      <c r="T8" s="157" t="s">
        <v>81</v>
      </c>
      <c r="U8" s="157" t="s">
        <v>83</v>
      </c>
      <c r="V8" s="157" t="s">
        <v>17</v>
      </c>
      <c r="W8" s="157" t="s">
        <v>16</v>
      </c>
      <c r="X8" s="157" t="s">
        <v>82</v>
      </c>
      <c r="Y8" s="157" t="s">
        <v>27</v>
      </c>
      <c r="Z8" s="157" t="s">
        <v>26</v>
      </c>
      <c r="AA8" s="157" t="s">
        <v>20</v>
      </c>
      <c r="AB8" s="157" t="s">
        <v>35</v>
      </c>
      <c r="AE8" s="23"/>
      <c r="AF8" s="23"/>
      <c r="AG8" s="23"/>
      <c r="AH8" s="24"/>
      <c r="AI8" s="24"/>
      <c r="AJ8" s="24"/>
      <c r="AK8" s="24"/>
      <c r="AL8" s="24"/>
      <c r="AM8" s="24"/>
      <c r="AN8" s="24"/>
      <c r="AP8" s="25" t="s">
        <v>229</v>
      </c>
      <c r="AT8" s="8"/>
    </row>
    <row r="9" spans="1:43" s="35" customFormat="1" ht="18.75" customHeight="1">
      <c r="A9" s="188" t="s">
        <v>59</v>
      </c>
      <c r="B9" s="188">
        <v>79</v>
      </c>
      <c r="C9" s="27">
        <f aca="true" ca="1" t="shared" si="0" ref="C9:C15">OFFSET(C9,15,0)</f>
        <v>1</v>
      </c>
      <c r="D9" s="159" t="s">
        <v>323</v>
      </c>
      <c r="E9" s="26" t="s">
        <v>39</v>
      </c>
      <c r="F9" s="26">
        <v>87</v>
      </c>
      <c r="G9" s="287" t="s">
        <v>61</v>
      </c>
      <c r="H9" s="287"/>
      <c r="I9" s="287"/>
      <c r="J9" s="287"/>
      <c r="K9" s="287"/>
      <c r="L9" s="31"/>
      <c r="M9" s="31"/>
      <c r="N9" s="31"/>
      <c r="O9" s="30" t="s">
        <v>49</v>
      </c>
      <c r="P9" s="31"/>
      <c r="Q9" s="31"/>
      <c r="R9" s="31"/>
      <c r="S9" s="30" t="s">
        <v>178</v>
      </c>
      <c r="T9" s="31"/>
      <c r="U9" s="31"/>
      <c r="V9" s="31"/>
      <c r="W9" s="30" t="s">
        <v>49</v>
      </c>
      <c r="X9" s="31"/>
      <c r="Y9" s="31"/>
      <c r="Z9" s="31"/>
      <c r="AA9" s="30" t="s">
        <v>193</v>
      </c>
      <c r="AB9" s="31"/>
      <c r="AE9" s="32"/>
      <c r="AF9" s="32"/>
      <c r="AG9" s="32"/>
      <c r="AH9" s="33"/>
      <c r="AI9" s="33"/>
      <c r="AJ9" s="33"/>
      <c r="AK9" s="34"/>
      <c r="AL9" s="33"/>
      <c r="AM9" s="34"/>
      <c r="AN9" s="33"/>
      <c r="AP9" s="25" t="s">
        <v>231</v>
      </c>
      <c r="AQ9" s="37">
        <f>IF(E10="M",100,IF(E10=1,100,IF(E10="","",120)))</f>
        <v>100</v>
      </c>
    </row>
    <row r="10" spans="1:42" s="37" customFormat="1" ht="21" customHeight="1">
      <c r="A10" s="26" t="s">
        <v>37</v>
      </c>
      <c r="B10" s="26">
        <v>35</v>
      </c>
      <c r="C10" s="27">
        <f ca="1" t="shared" si="0"/>
        <v>2</v>
      </c>
      <c r="D10" s="78" t="s">
        <v>324</v>
      </c>
      <c r="E10" s="26" t="s">
        <v>39</v>
      </c>
      <c r="F10" s="26">
        <v>62</v>
      </c>
      <c r="G10" s="287" t="s">
        <v>325</v>
      </c>
      <c r="H10" s="287"/>
      <c r="I10" s="287"/>
      <c r="J10" s="287"/>
      <c r="K10" s="287"/>
      <c r="L10" s="30" t="s">
        <v>41</v>
      </c>
      <c r="M10" s="31"/>
      <c r="N10" s="31"/>
      <c r="O10" s="30" t="s">
        <v>41</v>
      </c>
      <c r="P10" s="31"/>
      <c r="Q10" s="31"/>
      <c r="R10" s="30" t="s">
        <v>49</v>
      </c>
      <c r="S10" s="31"/>
      <c r="T10" s="31"/>
      <c r="U10" s="31"/>
      <c r="V10" s="30" t="s">
        <v>50</v>
      </c>
      <c r="W10" s="31"/>
      <c r="X10" s="31"/>
      <c r="Y10" s="31"/>
      <c r="Z10" s="30" t="s">
        <v>41</v>
      </c>
      <c r="AA10" s="31"/>
      <c r="AB10" s="31"/>
      <c r="AE10" s="32"/>
      <c r="AF10" s="32"/>
      <c r="AG10" s="32"/>
      <c r="AH10" s="33"/>
      <c r="AI10" s="33"/>
      <c r="AJ10" s="33"/>
      <c r="AK10" s="34"/>
      <c r="AL10" s="33"/>
      <c r="AM10" s="34"/>
      <c r="AN10" s="33"/>
      <c r="AP10" s="36" t="s">
        <v>233</v>
      </c>
    </row>
    <row r="11" spans="1:42" s="35" customFormat="1" ht="21" customHeight="1">
      <c r="A11" s="26" t="s">
        <v>45</v>
      </c>
      <c r="B11" s="26">
        <v>49</v>
      </c>
      <c r="C11" s="27">
        <f ca="1" t="shared" si="0"/>
        <v>3</v>
      </c>
      <c r="D11" s="78" t="s">
        <v>326</v>
      </c>
      <c r="E11" s="26" t="s">
        <v>39</v>
      </c>
      <c r="F11" s="26">
        <v>62</v>
      </c>
      <c r="G11" s="287" t="s">
        <v>56</v>
      </c>
      <c r="H11" s="287"/>
      <c r="I11" s="287"/>
      <c r="J11" s="287"/>
      <c r="K11" s="287"/>
      <c r="L11" s="31"/>
      <c r="M11" s="30" t="s">
        <v>41</v>
      </c>
      <c r="N11" s="31"/>
      <c r="O11" s="31"/>
      <c r="P11" s="30" t="s">
        <v>175</v>
      </c>
      <c r="Q11" s="31"/>
      <c r="R11" s="31"/>
      <c r="S11" s="30" t="s">
        <v>41</v>
      </c>
      <c r="T11" s="31"/>
      <c r="U11" s="31"/>
      <c r="V11" s="30" t="s">
        <v>48</v>
      </c>
      <c r="W11" s="31"/>
      <c r="X11" s="31"/>
      <c r="Y11" s="30" t="s">
        <v>136</v>
      </c>
      <c r="Z11" s="31"/>
      <c r="AA11" s="31"/>
      <c r="AB11" s="31"/>
      <c r="AP11" s="36" t="s">
        <v>236</v>
      </c>
    </row>
    <row r="12" spans="1:42" s="35" customFormat="1" ht="21" customHeight="1">
      <c r="A12" s="26" t="s">
        <v>37</v>
      </c>
      <c r="B12" s="26">
        <v>35</v>
      </c>
      <c r="C12" s="27">
        <f ca="1" t="shared" si="0"/>
        <v>4</v>
      </c>
      <c r="D12" s="78" t="s">
        <v>327</v>
      </c>
      <c r="E12" s="26" t="s">
        <v>39</v>
      </c>
      <c r="F12" s="26">
        <v>65</v>
      </c>
      <c r="G12" s="287" t="s">
        <v>328</v>
      </c>
      <c r="H12" s="287"/>
      <c r="I12" s="287"/>
      <c r="J12" s="287"/>
      <c r="K12" s="287"/>
      <c r="L12" s="31"/>
      <c r="M12" s="31"/>
      <c r="N12" s="30" t="s">
        <v>136</v>
      </c>
      <c r="O12" s="31"/>
      <c r="P12" s="31"/>
      <c r="Q12" s="30" t="s">
        <v>43</v>
      </c>
      <c r="R12" s="31"/>
      <c r="S12" s="31"/>
      <c r="T12" s="30" t="s">
        <v>193</v>
      </c>
      <c r="U12" s="31"/>
      <c r="V12" s="31"/>
      <c r="W12" s="30" t="s">
        <v>41</v>
      </c>
      <c r="X12" s="31"/>
      <c r="Y12" s="31"/>
      <c r="Z12" s="30" t="s">
        <v>70</v>
      </c>
      <c r="AA12" s="31"/>
      <c r="AB12" s="31"/>
      <c r="AP12" s="36" t="s">
        <v>239</v>
      </c>
    </row>
    <row r="13" spans="1:42" s="35" customFormat="1" ht="21" customHeight="1">
      <c r="A13" s="26" t="s">
        <v>45</v>
      </c>
      <c r="B13" s="26">
        <v>49</v>
      </c>
      <c r="C13" s="27">
        <f ca="1" t="shared" si="0"/>
        <v>5</v>
      </c>
      <c r="D13" s="78" t="s">
        <v>329</v>
      </c>
      <c r="E13" s="26" t="s">
        <v>39</v>
      </c>
      <c r="F13" s="26">
        <v>66</v>
      </c>
      <c r="G13" s="287" t="s">
        <v>330</v>
      </c>
      <c r="H13" s="287"/>
      <c r="I13" s="287"/>
      <c r="J13" s="287"/>
      <c r="K13" s="287"/>
      <c r="L13" s="31"/>
      <c r="M13" s="30" t="s">
        <v>62</v>
      </c>
      <c r="N13" s="31"/>
      <c r="O13" s="31"/>
      <c r="P13" s="31"/>
      <c r="Q13" s="30" t="s">
        <v>41</v>
      </c>
      <c r="R13" s="31"/>
      <c r="S13" s="31"/>
      <c r="T13" s="31"/>
      <c r="U13" s="30" t="s">
        <v>49</v>
      </c>
      <c r="V13" s="31"/>
      <c r="W13" s="31"/>
      <c r="X13" s="30" t="s">
        <v>57</v>
      </c>
      <c r="Y13" s="31"/>
      <c r="Z13" s="31"/>
      <c r="AA13" s="30" t="s">
        <v>41</v>
      </c>
      <c r="AB13" s="31"/>
      <c r="AP13" s="36" t="s">
        <v>242</v>
      </c>
    </row>
    <row r="14" spans="1:42" s="35" customFormat="1" ht="21" customHeight="1">
      <c r="A14" s="26" t="s">
        <v>45</v>
      </c>
      <c r="B14" s="26">
        <v>72</v>
      </c>
      <c r="C14" s="27">
        <f ca="1" t="shared" si="0"/>
        <v>6</v>
      </c>
      <c r="D14" s="78" t="s">
        <v>331</v>
      </c>
      <c r="E14" s="26" t="s">
        <v>39</v>
      </c>
      <c r="F14" s="26">
        <v>68</v>
      </c>
      <c r="G14" s="287" t="s">
        <v>332</v>
      </c>
      <c r="H14" s="287"/>
      <c r="I14" s="287"/>
      <c r="J14" s="287"/>
      <c r="K14" s="287"/>
      <c r="L14" s="30" t="s">
        <v>48</v>
      </c>
      <c r="M14" s="31"/>
      <c r="N14" s="31"/>
      <c r="O14" s="31"/>
      <c r="P14" s="30" t="s">
        <v>221</v>
      </c>
      <c r="Q14" s="31"/>
      <c r="R14" s="31"/>
      <c r="S14" s="31"/>
      <c r="T14" s="30" t="s">
        <v>50</v>
      </c>
      <c r="U14" s="31"/>
      <c r="V14" s="31"/>
      <c r="W14" s="31"/>
      <c r="X14" s="30" t="s">
        <v>132</v>
      </c>
      <c r="Y14" s="31"/>
      <c r="Z14" s="31"/>
      <c r="AA14" s="31"/>
      <c r="AB14" s="30" t="s">
        <v>48</v>
      </c>
      <c r="AP14" s="36" t="s">
        <v>245</v>
      </c>
    </row>
    <row r="15" spans="1:42" s="35" customFormat="1" ht="21" customHeight="1">
      <c r="A15" s="26" t="s">
        <v>45</v>
      </c>
      <c r="B15" s="26">
        <v>49</v>
      </c>
      <c r="C15" s="27">
        <f ca="1" t="shared" si="0"/>
        <v>7</v>
      </c>
      <c r="D15" s="78" t="s">
        <v>333</v>
      </c>
      <c r="E15" s="26" t="s">
        <v>39</v>
      </c>
      <c r="F15" s="26">
        <v>76</v>
      </c>
      <c r="G15" s="287" t="s">
        <v>317</v>
      </c>
      <c r="H15" s="287"/>
      <c r="I15" s="287"/>
      <c r="J15" s="287"/>
      <c r="K15" s="287"/>
      <c r="L15" s="31"/>
      <c r="M15" s="31"/>
      <c r="N15" s="30" t="s">
        <v>41</v>
      </c>
      <c r="O15" s="31"/>
      <c r="P15" s="31"/>
      <c r="Q15" s="31"/>
      <c r="R15" s="30" t="s">
        <v>50</v>
      </c>
      <c r="S15" s="31"/>
      <c r="T15" s="31"/>
      <c r="U15" s="30" t="s">
        <v>41</v>
      </c>
      <c r="V15" s="31"/>
      <c r="W15" s="31"/>
      <c r="X15" s="31"/>
      <c r="Y15" s="30" t="s">
        <v>41</v>
      </c>
      <c r="Z15" s="31"/>
      <c r="AA15" s="31"/>
      <c r="AB15" s="30" t="s">
        <v>41</v>
      </c>
      <c r="AP15" s="36" t="s">
        <v>248</v>
      </c>
    </row>
    <row r="16" spans="1:42" s="194" customFormat="1" ht="21" customHeight="1" hidden="1">
      <c r="A16" s="189"/>
      <c r="B16" s="189"/>
      <c r="C16" s="190"/>
      <c r="D16" s="191"/>
      <c r="E16" s="189"/>
      <c r="F16" s="189"/>
      <c r="G16" s="289"/>
      <c r="H16" s="289"/>
      <c r="I16" s="289"/>
      <c r="J16" s="289"/>
      <c r="K16" s="289"/>
      <c r="L16" s="192"/>
      <c r="M16" s="192"/>
      <c r="N16" s="192"/>
      <c r="O16" s="193"/>
      <c r="P16" s="192"/>
      <c r="Q16" s="192"/>
      <c r="R16" s="193"/>
      <c r="S16" s="192"/>
      <c r="T16" s="192"/>
      <c r="U16" s="192"/>
      <c r="V16" s="192"/>
      <c r="W16" s="192"/>
      <c r="X16" s="193"/>
      <c r="Y16" s="192"/>
      <c r="Z16" s="193"/>
      <c r="AA16" s="192"/>
      <c r="AB16" s="192"/>
      <c r="AP16" s="195"/>
    </row>
    <row r="17" spans="1:50" s="194" customFormat="1" ht="21" customHeight="1" hidden="1">
      <c r="A17" s="196"/>
      <c r="B17" s="196"/>
      <c r="C17" s="197"/>
      <c r="D17" s="198"/>
      <c r="E17" s="198"/>
      <c r="F17" s="198"/>
      <c r="G17" s="198"/>
      <c r="H17" s="198"/>
      <c r="I17" s="198"/>
      <c r="J17" s="198"/>
      <c r="K17" s="198"/>
      <c r="L17" s="199"/>
      <c r="M17" s="199"/>
      <c r="N17" s="199"/>
      <c r="O17" s="200"/>
      <c r="P17" s="199"/>
      <c r="Q17" s="199"/>
      <c r="R17" s="199"/>
      <c r="S17" s="199"/>
      <c r="T17" s="199"/>
      <c r="U17" s="200"/>
      <c r="V17" s="199"/>
      <c r="W17" s="199"/>
      <c r="X17" s="200"/>
      <c r="Y17" s="199"/>
      <c r="Z17" s="165"/>
      <c r="AA17" s="165"/>
      <c r="AB17" s="165"/>
      <c r="AC17" s="165"/>
      <c r="AD17" s="165"/>
      <c r="AO17" s="201"/>
      <c r="AP17" s="201"/>
      <c r="AT17" s="202"/>
      <c r="AU17" s="57"/>
      <c r="AV17" s="57"/>
      <c r="AW17" s="57"/>
      <c r="AX17" s="57"/>
    </row>
    <row r="18" spans="1:50" s="194" customFormat="1" ht="21" customHeight="1" hidden="1">
      <c r="A18" s="196"/>
      <c r="B18" s="196"/>
      <c r="C18" s="197"/>
      <c r="D18" s="198"/>
      <c r="E18" s="198"/>
      <c r="F18" s="198"/>
      <c r="G18" s="198"/>
      <c r="H18" s="198"/>
      <c r="I18" s="198"/>
      <c r="J18" s="198"/>
      <c r="K18" s="198"/>
      <c r="L18" s="199"/>
      <c r="M18" s="199"/>
      <c r="N18" s="199"/>
      <c r="O18" s="200"/>
      <c r="P18" s="199"/>
      <c r="Q18" s="199"/>
      <c r="R18" s="199"/>
      <c r="S18" s="199"/>
      <c r="T18" s="199"/>
      <c r="U18" s="200"/>
      <c r="V18" s="199"/>
      <c r="W18" s="199"/>
      <c r="X18" s="200"/>
      <c r="Y18" s="199"/>
      <c r="Z18" s="203"/>
      <c r="AA18" s="203"/>
      <c r="AB18" s="203"/>
      <c r="AC18" s="203"/>
      <c r="AD18" s="203"/>
      <c r="AO18" s="201"/>
      <c r="AP18" s="201"/>
      <c r="AT18" s="202"/>
      <c r="AU18" s="57"/>
      <c r="AV18" s="57"/>
      <c r="AW18" s="57"/>
      <c r="AX18" s="57"/>
    </row>
    <row r="19" spans="1:50" s="35" customFormat="1" ht="21" customHeight="1" thickBot="1">
      <c r="A19" s="39"/>
      <c r="B19" s="39"/>
      <c r="C19" s="40"/>
      <c r="Q19" s="32"/>
      <c r="R19" s="32"/>
      <c r="S19" s="32"/>
      <c r="T19" s="32"/>
      <c r="U19" s="32"/>
      <c r="V19" s="32"/>
      <c r="W19" s="32"/>
      <c r="X19" s="32"/>
      <c r="Y19" s="32"/>
      <c r="Z19" s="247" t="s">
        <v>75</v>
      </c>
      <c r="AA19" s="247"/>
      <c r="AB19" s="247"/>
      <c r="AC19" s="247"/>
      <c r="AD19" s="247"/>
      <c r="AE19" s="247"/>
      <c r="AF19" s="32"/>
      <c r="AG19" s="38"/>
      <c r="AH19" s="32"/>
      <c r="AI19" s="32"/>
      <c r="AJ19" s="38"/>
      <c r="AK19" s="38"/>
      <c r="AL19" s="33"/>
      <c r="AM19" s="33"/>
      <c r="AN19" s="33"/>
      <c r="AO19" s="33"/>
      <c r="AP19" s="33"/>
      <c r="AT19" s="43"/>
      <c r="AU19" s="44"/>
      <c r="AV19" s="46"/>
      <c r="AW19" s="46"/>
      <c r="AX19" s="46"/>
    </row>
    <row r="20" spans="1:48" s="35" customFormat="1" ht="21" customHeight="1" thickBot="1">
      <c r="A20" s="39"/>
      <c r="D20" s="260" t="s">
        <v>76</v>
      </c>
      <c r="E20" s="261"/>
      <c r="F20" s="262"/>
      <c r="G20" s="158" t="s">
        <v>25</v>
      </c>
      <c r="H20" s="158" t="s">
        <v>31</v>
      </c>
      <c r="I20" s="187" t="s">
        <v>32</v>
      </c>
      <c r="J20" s="187" t="s">
        <v>80</v>
      </c>
      <c r="K20" s="23"/>
      <c r="L20" s="23"/>
      <c r="M20" s="23"/>
      <c r="N20" s="23"/>
      <c r="Q20" s="32"/>
      <c r="R20" s="32"/>
      <c r="S20" s="32"/>
      <c r="T20" s="32"/>
      <c r="U20" s="32"/>
      <c r="V20" s="32"/>
      <c r="W20" s="32"/>
      <c r="X20" s="32"/>
      <c r="Y20" s="32"/>
      <c r="Z20" s="245" t="s">
        <v>85</v>
      </c>
      <c r="AA20" s="246"/>
      <c r="AB20" s="246"/>
      <c r="AC20" s="246"/>
      <c r="AD20" s="246"/>
      <c r="AE20" s="212"/>
      <c r="AH20" s="44"/>
      <c r="AI20" s="48"/>
      <c r="AJ20" s="48"/>
      <c r="AK20" s="48"/>
      <c r="AL20" s="48"/>
      <c r="AM20" s="44"/>
      <c r="AN20" s="44"/>
      <c r="AQ20" s="33"/>
      <c r="AR20" s="33"/>
      <c r="AS20" s="33"/>
      <c r="AT20" s="49"/>
      <c r="AU20" s="46"/>
      <c r="AV20" s="46"/>
    </row>
    <row r="21" spans="1:47" s="35" customFormat="1" ht="21" customHeight="1" thickBot="1">
      <c r="A21" s="39"/>
      <c r="B21" s="39"/>
      <c r="V21" s="23"/>
      <c r="W21" s="23"/>
      <c r="X21" s="23"/>
      <c r="Y21" s="23"/>
      <c r="Z21" s="50"/>
      <c r="AA21" s="51"/>
      <c r="AB21" s="51"/>
      <c r="AC21" s="51"/>
      <c r="AD21" s="51"/>
      <c r="AE21" s="52"/>
      <c r="AH21" s="24"/>
      <c r="AI21" s="24"/>
      <c r="AJ21" s="24"/>
      <c r="AK21" s="24"/>
      <c r="AL21" s="53"/>
      <c r="AM21" s="53"/>
      <c r="AN21" s="53"/>
      <c r="AP21" s="54" t="s">
        <v>249</v>
      </c>
      <c r="AU21" s="44"/>
    </row>
    <row r="22" spans="1:40" s="35" customFormat="1" ht="21" customHeight="1" thickBot="1">
      <c r="A22" s="37"/>
      <c r="B22" s="37"/>
      <c r="C22" s="55"/>
      <c r="D22" s="56"/>
      <c r="E22" s="56"/>
      <c r="F22" s="56"/>
      <c r="G22" s="56"/>
      <c r="H22" s="56"/>
      <c r="I22" s="56"/>
      <c r="J22" s="56"/>
      <c r="K22" s="56"/>
      <c r="L22" s="37"/>
      <c r="M22" s="37"/>
      <c r="N22" s="37"/>
      <c r="O22" s="37"/>
      <c r="P22" s="37"/>
      <c r="Q22" s="57"/>
      <c r="R22" s="57"/>
      <c r="S22" s="245" t="s">
        <v>87</v>
      </c>
      <c r="T22" s="246"/>
      <c r="U22" s="246"/>
      <c r="V22" s="246"/>
      <c r="W22" s="246"/>
      <c r="X22" s="212"/>
      <c r="Z22" s="213" t="s">
        <v>88</v>
      </c>
      <c r="AA22" s="214"/>
      <c r="AB22" s="214"/>
      <c r="AC22" s="214"/>
      <c r="AD22" s="214"/>
      <c r="AE22" s="162"/>
      <c r="AH22" s="58"/>
      <c r="AI22" s="58"/>
      <c r="AJ22" s="58"/>
      <c r="AK22" s="58"/>
      <c r="AL22" s="58"/>
      <c r="AM22" s="58"/>
      <c r="AN22" s="58"/>
    </row>
    <row r="23" spans="1:41" s="35" customFormat="1" ht="24.75" customHeight="1">
      <c r="A23" s="59" t="s">
        <v>9</v>
      </c>
      <c r="B23" s="60" t="s">
        <v>10</v>
      </c>
      <c r="C23" s="61" t="s">
        <v>11</v>
      </c>
      <c r="D23" s="62" t="s">
        <v>12</v>
      </c>
      <c r="E23" s="62" t="s">
        <v>13</v>
      </c>
      <c r="F23" s="63" t="s">
        <v>89</v>
      </c>
      <c r="G23" s="64" t="s">
        <v>90</v>
      </c>
      <c r="H23" s="64" t="s">
        <v>91</v>
      </c>
      <c r="I23" s="64" t="s">
        <v>92</v>
      </c>
      <c r="J23" s="64" t="s">
        <v>93</v>
      </c>
      <c r="K23" s="65" t="s">
        <v>94</v>
      </c>
      <c r="L23" s="66" t="s">
        <v>95</v>
      </c>
      <c r="M23" s="248" t="s">
        <v>96</v>
      </c>
      <c r="N23" s="249"/>
      <c r="O23" s="67" t="s">
        <v>97</v>
      </c>
      <c r="P23" s="234" t="s">
        <v>98</v>
      </c>
      <c r="Q23" s="226"/>
      <c r="R23" s="46"/>
      <c r="S23" s="220" t="s">
        <v>31</v>
      </c>
      <c r="T23" s="63"/>
      <c r="U23" s="63"/>
      <c r="V23" s="63"/>
      <c r="W23" s="63"/>
      <c r="X23" s="70"/>
      <c r="Z23" s="71"/>
      <c r="AA23" s="72"/>
      <c r="AB23" s="72"/>
      <c r="AC23" s="72"/>
      <c r="AD23" s="72"/>
      <c r="AE23" s="73"/>
      <c r="AH23" s="24"/>
      <c r="AI23" s="24"/>
      <c r="AJ23" s="24"/>
      <c r="AK23" s="24"/>
      <c r="AL23" s="53"/>
      <c r="AM23" s="53"/>
      <c r="AN23" s="53"/>
      <c r="AO23" s="74"/>
    </row>
    <row r="24" spans="1:43" s="35" customFormat="1" ht="24" customHeight="1" thickBot="1">
      <c r="A24" s="75" t="str">
        <f aca="true" ca="1" t="shared" si="1" ref="A24:B30">OFFSET(A24,-15,0)</f>
        <v>PC</v>
      </c>
      <c r="B24" s="76">
        <f ca="1" t="shared" si="1"/>
        <v>79</v>
      </c>
      <c r="C24" s="77">
        <v>1</v>
      </c>
      <c r="D24" s="159" t="str">
        <f aca="true" ca="1" t="shared" si="2" ref="D24:E30">OFFSET(D24,-15,0)</f>
        <v>HERBERT Adrien</v>
      </c>
      <c r="E24" s="26" t="str">
        <f ca="1" t="shared" si="2"/>
        <v>M</v>
      </c>
      <c r="F24" s="92">
        <v>20</v>
      </c>
      <c r="G24" s="79">
        <v>10</v>
      </c>
      <c r="H24" s="79">
        <v>10</v>
      </c>
      <c r="I24" s="79">
        <v>10</v>
      </c>
      <c r="J24" s="79">
        <v>7</v>
      </c>
      <c r="K24" s="80">
        <f>IF(L24&lt;&gt;"","-","")</f>
      </c>
      <c r="L24" s="81"/>
      <c r="M24" s="223">
        <f aca="true" t="shared" si="3" ref="M24:M30">SUM(G24:K24)</f>
        <v>37</v>
      </c>
      <c r="N24" s="224"/>
      <c r="O24" s="82"/>
      <c r="P24" s="225">
        <f aca="true" ca="1" t="shared" si="4" ref="P24:P30">SUM(OFFSET(P24,0,-10),OFFSET(P24,0,-3))</f>
        <v>57</v>
      </c>
      <c r="Q24" s="226"/>
      <c r="R24" s="46"/>
      <c r="S24" s="83"/>
      <c r="T24" s="85"/>
      <c r="U24" s="85"/>
      <c r="V24" s="85"/>
      <c r="W24" s="85"/>
      <c r="X24" s="86"/>
      <c r="Z24" s="83"/>
      <c r="AA24" s="85"/>
      <c r="AB24" s="85"/>
      <c r="AC24" s="85"/>
      <c r="AD24" s="85"/>
      <c r="AE24" s="86"/>
      <c r="AH24" s="33"/>
      <c r="AI24" s="33"/>
      <c r="AJ24" s="33"/>
      <c r="AK24" s="33"/>
      <c r="AL24" s="53"/>
      <c r="AM24" s="53"/>
      <c r="AN24" s="53"/>
      <c r="AO24" s="39"/>
      <c r="AQ24" s="35">
        <f aca="true" t="shared" si="5" ref="AQ24:AQ30">COUNT(G24:K24)</f>
        <v>4</v>
      </c>
    </row>
    <row r="25" spans="1:43" s="35" customFormat="1" ht="21" customHeight="1">
      <c r="A25" s="75" t="str">
        <f ca="1" t="shared" si="1"/>
        <v>BRE</v>
      </c>
      <c r="B25" s="76">
        <f ca="1" t="shared" si="1"/>
        <v>35</v>
      </c>
      <c r="C25" s="77">
        <v>2</v>
      </c>
      <c r="D25" s="78" t="str">
        <f ca="1" t="shared" si="2"/>
        <v>CHAMBELIN Theo</v>
      </c>
      <c r="E25" s="26" t="str">
        <f ca="1" t="shared" si="2"/>
        <v>M</v>
      </c>
      <c r="F25" s="26">
        <v>0</v>
      </c>
      <c r="G25" s="79">
        <v>0</v>
      </c>
      <c r="H25" s="79">
        <v>0</v>
      </c>
      <c r="I25" s="79">
        <v>10</v>
      </c>
      <c r="J25" s="79">
        <v>0</v>
      </c>
      <c r="K25" s="80">
        <v>0</v>
      </c>
      <c r="L25" s="81" t="s">
        <v>99</v>
      </c>
      <c r="M25" s="223">
        <f t="shared" si="3"/>
        <v>10</v>
      </c>
      <c r="N25" s="224"/>
      <c r="O25" s="82"/>
      <c r="P25" s="225">
        <f ca="1" t="shared" si="4"/>
        <v>10</v>
      </c>
      <c r="Q25" s="226"/>
      <c r="R25" s="46"/>
      <c r="S25" s="87"/>
      <c r="T25" s="85"/>
      <c r="U25" s="85"/>
      <c r="V25" s="85"/>
      <c r="W25" s="85"/>
      <c r="X25" s="86"/>
      <c r="Z25" s="83"/>
      <c r="AA25" s="85"/>
      <c r="AB25" s="85"/>
      <c r="AC25" s="85"/>
      <c r="AD25" s="85"/>
      <c r="AE25" s="86"/>
      <c r="AH25" s="33"/>
      <c r="AI25" s="33"/>
      <c r="AJ25" s="33"/>
      <c r="AK25" s="33"/>
      <c r="AL25" s="53"/>
      <c r="AM25" s="53"/>
      <c r="AN25" s="53"/>
      <c r="AO25" s="39"/>
      <c r="AQ25" s="35">
        <f t="shared" si="5"/>
        <v>5</v>
      </c>
    </row>
    <row r="26" spans="1:50" s="35" customFormat="1" ht="21" customHeight="1">
      <c r="A26" s="75" t="str">
        <f ca="1" t="shared" si="1"/>
        <v>PDL</v>
      </c>
      <c r="B26" s="76">
        <f ca="1" t="shared" si="1"/>
        <v>49</v>
      </c>
      <c r="C26" s="77">
        <v>3</v>
      </c>
      <c r="D26" s="78" t="str">
        <f ca="1" t="shared" si="2"/>
        <v>PEREZ Thibaud</v>
      </c>
      <c r="E26" s="26" t="str">
        <f ca="1" t="shared" si="2"/>
        <v>M</v>
      </c>
      <c r="F26" s="26">
        <v>37</v>
      </c>
      <c r="G26" s="79">
        <v>0</v>
      </c>
      <c r="H26" s="79">
        <v>0</v>
      </c>
      <c r="I26" s="79">
        <v>0</v>
      </c>
      <c r="J26" s="79">
        <v>10</v>
      </c>
      <c r="K26" s="80">
        <v>10</v>
      </c>
      <c r="L26" s="81" t="s">
        <v>99</v>
      </c>
      <c r="M26" s="223">
        <f t="shared" si="3"/>
        <v>20</v>
      </c>
      <c r="N26" s="224"/>
      <c r="O26" s="82"/>
      <c r="P26" s="225">
        <f ca="1" t="shared" si="4"/>
        <v>57</v>
      </c>
      <c r="Q26" s="226"/>
      <c r="R26" s="46"/>
      <c r="S26" s="87"/>
      <c r="T26" s="85"/>
      <c r="U26" s="85"/>
      <c r="V26" s="85"/>
      <c r="W26" s="85"/>
      <c r="X26" s="86"/>
      <c r="Z26" s="83"/>
      <c r="AA26" s="85"/>
      <c r="AB26" s="85"/>
      <c r="AC26" s="85"/>
      <c r="AD26" s="85"/>
      <c r="AE26" s="86"/>
      <c r="AH26" s="33"/>
      <c r="AI26" s="33"/>
      <c r="AJ26" s="33"/>
      <c r="AK26" s="33"/>
      <c r="AL26" s="53"/>
      <c r="AM26" s="53"/>
      <c r="AN26" s="53"/>
      <c r="AO26" s="39"/>
      <c r="AQ26" s="35">
        <f t="shared" si="5"/>
        <v>5</v>
      </c>
      <c r="AR26" s="23"/>
      <c r="AT26" s="24"/>
      <c r="AU26" s="24"/>
      <c r="AV26" s="53"/>
      <c r="AW26" s="53"/>
      <c r="AX26" s="53"/>
    </row>
    <row r="27" spans="1:50" s="35" customFormat="1" ht="21" customHeight="1">
      <c r="A27" s="75" t="str">
        <f ca="1" t="shared" si="1"/>
        <v>BRE</v>
      </c>
      <c r="B27" s="76">
        <f ca="1" t="shared" si="1"/>
        <v>35</v>
      </c>
      <c r="C27" s="77">
        <v>4</v>
      </c>
      <c r="D27" s="78" t="str">
        <f ca="1" t="shared" si="2"/>
        <v>BOURRAT Mathieu</v>
      </c>
      <c r="E27" s="26" t="str">
        <f ca="1" t="shared" si="2"/>
        <v>M</v>
      </c>
      <c r="F27" s="26">
        <v>10</v>
      </c>
      <c r="G27" s="79">
        <v>10</v>
      </c>
      <c r="H27" s="79">
        <v>7</v>
      </c>
      <c r="I27" s="79">
        <v>7</v>
      </c>
      <c r="J27" s="79">
        <v>0</v>
      </c>
      <c r="K27" s="80">
        <v>10</v>
      </c>
      <c r="L27" s="81" t="s">
        <v>226</v>
      </c>
      <c r="M27" s="223">
        <f t="shared" si="3"/>
        <v>34</v>
      </c>
      <c r="N27" s="224"/>
      <c r="O27" s="82"/>
      <c r="P27" s="225">
        <f ca="1" t="shared" si="4"/>
        <v>44</v>
      </c>
      <c r="Q27" s="226"/>
      <c r="R27" s="46"/>
      <c r="S27" s="87"/>
      <c r="T27" s="85"/>
      <c r="U27" s="85"/>
      <c r="V27" s="85"/>
      <c r="W27" s="85"/>
      <c r="X27" s="86"/>
      <c r="Z27" s="83"/>
      <c r="AA27" s="85"/>
      <c r="AB27" s="85"/>
      <c r="AC27" s="85"/>
      <c r="AD27" s="85"/>
      <c r="AE27" s="86"/>
      <c r="AH27" s="33"/>
      <c r="AI27" s="33"/>
      <c r="AJ27" s="33"/>
      <c r="AK27" s="33"/>
      <c r="AL27" s="53"/>
      <c r="AM27" s="53"/>
      <c r="AN27" s="53"/>
      <c r="AO27" s="39"/>
      <c r="AQ27" s="35">
        <f t="shared" si="5"/>
        <v>5</v>
      </c>
      <c r="AR27" s="24"/>
      <c r="AT27" s="24"/>
      <c r="AU27" s="24"/>
      <c r="AV27" s="53"/>
      <c r="AW27" s="53"/>
      <c r="AX27" s="53"/>
    </row>
    <row r="28" spans="1:50" s="35" customFormat="1" ht="21" customHeight="1">
      <c r="A28" s="75" t="str">
        <f ca="1" t="shared" si="1"/>
        <v>PDL</v>
      </c>
      <c r="B28" s="76">
        <f ca="1" t="shared" si="1"/>
        <v>49</v>
      </c>
      <c r="C28" s="77">
        <v>5</v>
      </c>
      <c r="D28" s="78" t="str">
        <f ca="1" t="shared" si="2"/>
        <v>TULOUP Victor</v>
      </c>
      <c r="E28" s="26" t="str">
        <f ca="1" t="shared" si="2"/>
        <v>M</v>
      </c>
      <c r="F28" s="26">
        <v>67</v>
      </c>
      <c r="G28" s="79">
        <v>10</v>
      </c>
      <c r="H28" s="79">
        <v>0</v>
      </c>
      <c r="I28" s="79">
        <v>10</v>
      </c>
      <c r="J28" s="79">
        <v>10</v>
      </c>
      <c r="K28" s="80">
        <v>0</v>
      </c>
      <c r="L28" s="81" t="s">
        <v>226</v>
      </c>
      <c r="M28" s="223">
        <f t="shared" si="3"/>
        <v>30</v>
      </c>
      <c r="N28" s="224"/>
      <c r="O28" s="82"/>
      <c r="P28" s="225">
        <f ca="1" t="shared" si="4"/>
        <v>97</v>
      </c>
      <c r="Q28" s="226"/>
      <c r="R28" s="46"/>
      <c r="S28" s="87"/>
      <c r="T28" s="85"/>
      <c r="U28" s="85"/>
      <c r="V28" s="85"/>
      <c r="W28" s="85"/>
      <c r="X28" s="86"/>
      <c r="Z28" s="83"/>
      <c r="AA28" s="85"/>
      <c r="AB28" s="85"/>
      <c r="AC28" s="85"/>
      <c r="AD28" s="85"/>
      <c r="AE28" s="86"/>
      <c r="AH28" s="33"/>
      <c r="AI28" s="33"/>
      <c r="AJ28" s="33"/>
      <c r="AK28" s="33"/>
      <c r="AL28" s="53"/>
      <c r="AM28" s="53"/>
      <c r="AN28" s="53"/>
      <c r="AO28" s="39"/>
      <c r="AQ28" s="35">
        <f t="shared" si="5"/>
        <v>5</v>
      </c>
      <c r="AR28" s="33"/>
      <c r="AT28" s="24"/>
      <c r="AU28" s="24"/>
      <c r="AV28" s="53"/>
      <c r="AW28" s="53"/>
      <c r="AX28" s="53"/>
    </row>
    <row r="29" spans="1:50" s="35" customFormat="1" ht="21" customHeight="1">
      <c r="A29" s="75" t="str">
        <f ca="1" t="shared" si="1"/>
        <v>PDL</v>
      </c>
      <c r="B29" s="76">
        <f ca="1" t="shared" si="1"/>
        <v>72</v>
      </c>
      <c r="C29" s="77">
        <v>6</v>
      </c>
      <c r="D29" s="78" t="str">
        <f ca="1" t="shared" si="2"/>
        <v>DERRE Gabin</v>
      </c>
      <c r="E29" s="26" t="str">
        <f ca="1" t="shared" si="2"/>
        <v>M</v>
      </c>
      <c r="F29" s="26">
        <v>0</v>
      </c>
      <c r="G29" s="79">
        <v>10</v>
      </c>
      <c r="H29" s="79">
        <v>7</v>
      </c>
      <c r="I29" s="79">
        <v>0</v>
      </c>
      <c r="J29" s="79">
        <v>0</v>
      </c>
      <c r="K29" s="80">
        <v>10</v>
      </c>
      <c r="L29" s="81" t="s">
        <v>99</v>
      </c>
      <c r="M29" s="223">
        <f t="shared" si="3"/>
        <v>27</v>
      </c>
      <c r="N29" s="224"/>
      <c r="O29" s="82"/>
      <c r="P29" s="225">
        <f ca="1" t="shared" si="4"/>
        <v>27</v>
      </c>
      <c r="Q29" s="226"/>
      <c r="R29" s="46"/>
      <c r="S29" s="87"/>
      <c r="T29" s="85"/>
      <c r="U29" s="85"/>
      <c r="V29" s="85"/>
      <c r="W29" s="85"/>
      <c r="X29" s="86"/>
      <c r="Z29" s="83"/>
      <c r="AA29" s="85"/>
      <c r="AB29" s="85"/>
      <c r="AC29" s="85"/>
      <c r="AD29" s="85"/>
      <c r="AE29" s="86"/>
      <c r="AH29" s="33"/>
      <c r="AI29" s="33"/>
      <c r="AJ29" s="33"/>
      <c r="AK29" s="33"/>
      <c r="AL29" s="53"/>
      <c r="AM29" s="53"/>
      <c r="AN29" s="53"/>
      <c r="AO29" s="39"/>
      <c r="AQ29" s="35">
        <f t="shared" si="5"/>
        <v>5</v>
      </c>
      <c r="AR29" s="24"/>
      <c r="AT29" s="24"/>
      <c r="AU29" s="24"/>
      <c r="AV29" s="53"/>
      <c r="AW29" s="53"/>
      <c r="AX29" s="53"/>
    </row>
    <row r="30" spans="1:50" s="35" customFormat="1" ht="21" customHeight="1" thickBot="1">
      <c r="A30" s="88" t="str">
        <f ca="1" t="shared" si="1"/>
        <v>PDL</v>
      </c>
      <c r="B30" s="89">
        <f ca="1" t="shared" si="1"/>
        <v>49</v>
      </c>
      <c r="C30" s="90">
        <v>7</v>
      </c>
      <c r="D30" s="91" t="str">
        <f ca="1" t="shared" si="2"/>
        <v>JANIN Hadrien</v>
      </c>
      <c r="E30" s="92" t="str">
        <f ca="1" t="shared" si="2"/>
        <v>M</v>
      </c>
      <c r="F30" s="26">
        <v>0</v>
      </c>
      <c r="G30" s="93">
        <v>0</v>
      </c>
      <c r="H30" s="93">
        <v>0</v>
      </c>
      <c r="I30" s="93">
        <v>0</v>
      </c>
      <c r="J30" s="93">
        <v>0</v>
      </c>
      <c r="K30" s="94">
        <v>0</v>
      </c>
      <c r="L30" s="95" t="s">
        <v>226</v>
      </c>
      <c r="M30" s="235">
        <f t="shared" si="3"/>
        <v>0</v>
      </c>
      <c r="N30" s="236"/>
      <c r="O30" s="82"/>
      <c r="P30" s="225">
        <f ca="1" t="shared" si="4"/>
        <v>0</v>
      </c>
      <c r="Q30" s="226"/>
      <c r="R30" s="46"/>
      <c r="S30" s="100"/>
      <c r="T30" s="98"/>
      <c r="U30" s="98"/>
      <c r="V30" s="98"/>
      <c r="W30" s="98"/>
      <c r="X30" s="99"/>
      <c r="Z30" s="100"/>
      <c r="AA30" s="98"/>
      <c r="AB30" s="98"/>
      <c r="AC30" s="98"/>
      <c r="AD30" s="98"/>
      <c r="AE30" s="99"/>
      <c r="AH30" s="33"/>
      <c r="AI30" s="33"/>
      <c r="AJ30" s="33"/>
      <c r="AK30" s="33"/>
      <c r="AL30" s="53"/>
      <c r="AM30" s="53"/>
      <c r="AN30" s="53"/>
      <c r="AO30" s="39"/>
      <c r="AQ30" s="35">
        <f t="shared" si="5"/>
        <v>5</v>
      </c>
      <c r="AR30" s="24"/>
      <c r="AT30" s="24"/>
      <c r="AU30" s="24"/>
      <c r="AV30" s="53"/>
      <c r="AW30" s="53"/>
      <c r="AX30" s="53"/>
    </row>
    <row r="31" spans="1:50" s="35" customFormat="1" ht="12.75" customHeight="1">
      <c r="A31" s="39"/>
      <c r="B31" s="39"/>
      <c r="C31" s="101" t="s">
        <v>101</v>
      </c>
      <c r="D31" s="101"/>
      <c r="E31" s="101"/>
      <c r="F31" s="101"/>
      <c r="G31" s="101"/>
      <c r="H31" s="101"/>
      <c r="I31" s="101"/>
      <c r="J31" s="101"/>
      <c r="K31" s="101"/>
      <c r="L31" s="101"/>
      <c r="M31" s="233" t="s">
        <v>102</v>
      </c>
      <c r="N31" s="233"/>
      <c r="O31" s="233"/>
      <c r="P31" s="233"/>
      <c r="Q31" s="233"/>
      <c r="R31" s="105"/>
      <c r="S31" s="33"/>
      <c r="T31" s="33"/>
      <c r="U31" s="33"/>
      <c r="V31" s="33"/>
      <c r="W31" s="33"/>
      <c r="X31" s="33"/>
      <c r="Y31" s="53"/>
      <c r="Z31" s="33"/>
      <c r="AA31" s="33"/>
      <c r="AB31" s="33"/>
      <c r="AC31" s="33"/>
      <c r="AD31" s="33"/>
      <c r="AE31" s="33"/>
      <c r="AH31" s="33"/>
      <c r="AI31" s="33"/>
      <c r="AJ31" s="33"/>
      <c r="AK31" s="33"/>
      <c r="AL31" s="53"/>
      <c r="AM31" s="53"/>
      <c r="AN31" s="53"/>
      <c r="AO31" s="39"/>
      <c r="AR31" s="24"/>
      <c r="AT31" s="24"/>
      <c r="AU31" s="24"/>
      <c r="AV31" s="53"/>
      <c r="AW31" s="53"/>
      <c r="AX31" s="53"/>
    </row>
    <row r="32" spans="1:50" s="35" customFormat="1" ht="21" customHeight="1">
      <c r="A32" s="39"/>
      <c r="B32" s="39"/>
      <c r="C32" s="108"/>
      <c r="R32" s="102"/>
      <c r="S32" s="102"/>
      <c r="T32" s="102"/>
      <c r="U32" s="102"/>
      <c r="V32" s="102"/>
      <c r="W32" s="102"/>
      <c r="X32" s="102"/>
      <c r="Y32" s="102"/>
      <c r="Z32" s="53"/>
      <c r="AA32" s="103"/>
      <c r="AB32" s="103"/>
      <c r="AC32" s="104"/>
      <c r="AD32" s="105"/>
      <c r="AE32" s="105"/>
      <c r="AF32" s="53"/>
      <c r="AG32" s="53"/>
      <c r="AH32" s="53"/>
      <c r="AI32" s="53"/>
      <c r="AN32" s="106"/>
      <c r="AO32" s="106"/>
      <c r="AP32" s="106"/>
      <c r="AR32" s="53"/>
      <c r="AS32" s="53"/>
      <c r="AT32" s="107"/>
      <c r="AU32" s="24"/>
      <c r="AV32" s="24"/>
      <c r="AW32" s="24"/>
      <c r="AX32" s="24"/>
    </row>
    <row r="33" spans="1:50" s="35" customFormat="1" ht="21" customHeight="1">
      <c r="A33" s="39"/>
      <c r="B33" s="39"/>
      <c r="C33" s="108"/>
      <c r="D33" s="39"/>
      <c r="E33" s="39"/>
      <c r="F33" s="39"/>
      <c r="G33" s="39"/>
      <c r="H33" s="39"/>
      <c r="I33" s="39"/>
      <c r="J33" s="39"/>
      <c r="K33" s="39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53"/>
      <c r="AA33" s="103"/>
      <c r="AB33" s="103"/>
      <c r="AC33" s="104"/>
      <c r="AD33" s="105"/>
      <c r="AE33" s="105"/>
      <c r="AF33" s="53"/>
      <c r="AG33" s="53"/>
      <c r="AH33" s="53"/>
      <c r="AI33" s="53"/>
      <c r="AN33" s="106"/>
      <c r="AO33" s="106"/>
      <c r="AP33" s="106"/>
      <c r="AR33" s="53"/>
      <c r="AS33" s="53"/>
      <c r="AT33" s="107"/>
      <c r="AU33" s="24"/>
      <c r="AV33" s="33"/>
      <c r="AW33" s="24"/>
      <c r="AX33" s="24"/>
    </row>
    <row r="34" spans="1:50" s="35" customFormat="1" ht="21" customHeight="1" hidden="1">
      <c r="A34" s="37"/>
      <c r="B34" s="37"/>
      <c r="C34" s="37"/>
      <c r="D34" s="109"/>
      <c r="E34" s="109"/>
      <c r="F34" s="109"/>
      <c r="G34" s="109"/>
      <c r="H34" s="109"/>
      <c r="I34" s="109"/>
      <c r="J34" s="109"/>
      <c r="K34" s="109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Z34" s="44"/>
      <c r="AA34" s="44"/>
      <c r="AB34" s="44"/>
      <c r="AC34" s="44"/>
      <c r="AD34" s="44"/>
      <c r="AE34" s="44"/>
      <c r="AF34" s="110"/>
      <c r="AG34" s="110"/>
      <c r="AH34" s="110"/>
      <c r="AI34" s="110"/>
      <c r="AJ34" s="110"/>
      <c r="AK34" s="37"/>
      <c r="AR34" s="53"/>
      <c r="AS34" s="53"/>
      <c r="AT34" s="107"/>
      <c r="AU34" s="33"/>
      <c r="AV34" s="33"/>
      <c r="AW34" s="24"/>
      <c r="AX34" s="24"/>
    </row>
    <row r="35" spans="1:46" s="35" customFormat="1" ht="14.25" customHeight="1" hidden="1">
      <c r="A35" s="37"/>
      <c r="B35" s="37"/>
      <c r="C35" s="55">
        <f>COUNT(L35:AB35,S42:X42,Z42:AE42)</f>
        <v>17</v>
      </c>
      <c r="D35" s="55"/>
      <c r="G35" s="227" t="s">
        <v>103</v>
      </c>
      <c r="H35" s="228"/>
      <c r="I35" s="228"/>
      <c r="J35" s="228"/>
      <c r="K35" s="229"/>
      <c r="L35" s="111">
        <v>1</v>
      </c>
      <c r="M35" s="111">
        <v>2</v>
      </c>
      <c r="N35" s="111">
        <v>3</v>
      </c>
      <c r="O35" s="111">
        <v>4</v>
      </c>
      <c r="P35" s="111">
        <v>5</v>
      </c>
      <c r="Q35" s="111">
        <v>6</v>
      </c>
      <c r="R35" s="111">
        <v>7</v>
      </c>
      <c r="S35" s="112">
        <v>8</v>
      </c>
      <c r="T35" s="112">
        <v>9</v>
      </c>
      <c r="U35" s="111">
        <v>10</v>
      </c>
      <c r="V35" s="111">
        <v>11</v>
      </c>
      <c r="W35" s="111">
        <v>12</v>
      </c>
      <c r="X35" s="111">
        <v>13</v>
      </c>
      <c r="Y35" s="111">
        <v>14</v>
      </c>
      <c r="Z35" s="111">
        <v>15</v>
      </c>
      <c r="AA35" s="111">
        <v>16</v>
      </c>
      <c r="AB35" s="111">
        <v>17</v>
      </c>
      <c r="AC35" s="113"/>
      <c r="AD35" s="113"/>
      <c r="AE35" s="113"/>
      <c r="AF35" s="113"/>
      <c r="AG35" s="113"/>
      <c r="AH35" s="113"/>
      <c r="AI35" s="113"/>
      <c r="AJ35" s="113"/>
      <c r="AK35" s="114"/>
      <c r="AL35" s="44"/>
      <c r="AM35" s="44"/>
      <c r="AN35" s="44"/>
      <c r="AO35" s="44"/>
      <c r="AT35" s="43"/>
    </row>
    <row r="36" spans="1:46" s="35" customFormat="1" ht="14.25" customHeight="1" hidden="1">
      <c r="A36" s="37"/>
      <c r="B36" s="37"/>
      <c r="G36" s="230" t="s">
        <v>104</v>
      </c>
      <c r="H36" s="231"/>
      <c r="I36" s="231"/>
      <c r="J36" s="231"/>
      <c r="K36" s="232"/>
      <c r="L36" s="111">
        <v>1</v>
      </c>
      <c r="M36" s="111">
        <v>1</v>
      </c>
      <c r="N36" s="111">
        <v>1</v>
      </c>
      <c r="O36" s="111">
        <v>1</v>
      </c>
      <c r="P36" s="111">
        <v>2</v>
      </c>
      <c r="Q36" s="111">
        <v>2</v>
      </c>
      <c r="R36" s="111">
        <v>3</v>
      </c>
      <c r="S36" s="112">
        <v>2</v>
      </c>
      <c r="T36" s="112">
        <v>3</v>
      </c>
      <c r="U36" s="111">
        <v>3</v>
      </c>
      <c r="V36" s="111">
        <v>4</v>
      </c>
      <c r="W36" s="111">
        <v>3</v>
      </c>
      <c r="X36" s="111">
        <v>4</v>
      </c>
      <c r="Y36" s="111">
        <v>5</v>
      </c>
      <c r="Z36" s="111">
        <v>5</v>
      </c>
      <c r="AA36" s="111">
        <v>4</v>
      </c>
      <c r="AB36" s="111">
        <v>5</v>
      </c>
      <c r="AC36" s="113"/>
      <c r="AD36" s="113"/>
      <c r="AE36" s="113"/>
      <c r="AF36" s="113"/>
      <c r="AG36" s="113"/>
      <c r="AH36" s="113"/>
      <c r="AI36" s="113"/>
      <c r="AJ36" s="113"/>
      <c r="AK36" s="114"/>
      <c r="AL36" s="44"/>
      <c r="AM36" s="44"/>
      <c r="AN36" s="44"/>
      <c r="AO36" s="44"/>
      <c r="AT36" s="43"/>
    </row>
    <row r="37" spans="1:46" s="35" customFormat="1" ht="14.25" customHeight="1" hidden="1">
      <c r="A37" s="37"/>
      <c r="B37" s="37"/>
      <c r="C37" s="55"/>
      <c r="G37" s="230" t="s">
        <v>105</v>
      </c>
      <c r="H37" s="231"/>
      <c r="I37" s="231"/>
      <c r="J37" s="231"/>
      <c r="K37" s="232"/>
      <c r="L37" s="111"/>
      <c r="M37" s="111"/>
      <c r="N37" s="111"/>
      <c r="O37" s="111"/>
      <c r="P37" s="111"/>
      <c r="Q37" s="111"/>
      <c r="R37" s="111"/>
      <c r="S37" s="112"/>
      <c r="T37" s="112"/>
      <c r="U37" s="111"/>
      <c r="V37" s="111"/>
      <c r="W37" s="111"/>
      <c r="X37" s="111"/>
      <c r="Y37" s="111"/>
      <c r="Z37" s="111"/>
      <c r="AA37" s="111"/>
      <c r="AB37" s="111"/>
      <c r="AC37" s="113"/>
      <c r="AD37" s="113"/>
      <c r="AE37" s="113"/>
      <c r="AF37" s="113"/>
      <c r="AG37" s="113"/>
      <c r="AH37" s="113"/>
      <c r="AI37" s="113"/>
      <c r="AJ37" s="113"/>
      <c r="AK37" s="114"/>
      <c r="AL37" s="44"/>
      <c r="AM37" s="44"/>
      <c r="AN37" s="44"/>
      <c r="AO37" s="44"/>
      <c r="AT37" s="43"/>
    </row>
    <row r="38" spans="1:46" s="35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6"/>
      <c r="AD38" s="6"/>
      <c r="AE38" s="6"/>
      <c r="AF38" s="6"/>
      <c r="AG38" s="6"/>
      <c r="AH38" s="6"/>
      <c r="AI38" s="6"/>
      <c r="AJ38" s="6"/>
      <c r="AK38" s="115"/>
      <c r="AL38" s="3"/>
      <c r="AM38" s="3"/>
      <c r="AN38" s="3"/>
      <c r="AO38" s="3"/>
      <c r="AP38" s="3"/>
      <c r="AQ38" s="3"/>
      <c r="AR38" s="3"/>
      <c r="AS38" s="3"/>
      <c r="AT38" s="7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16">
        <v>0</v>
      </c>
      <c r="M39" s="116">
        <v>0</v>
      </c>
      <c r="N39" s="116">
        <v>10</v>
      </c>
      <c r="O39" s="116">
        <v>10</v>
      </c>
      <c r="P39" s="116">
        <v>0</v>
      </c>
      <c r="Q39" s="116">
        <v>7</v>
      </c>
      <c r="R39" s="116">
        <v>10</v>
      </c>
      <c r="S39" s="116">
        <v>10</v>
      </c>
      <c r="T39" s="116">
        <v>7</v>
      </c>
      <c r="U39" s="116">
        <v>10</v>
      </c>
      <c r="V39" s="116">
        <v>0</v>
      </c>
      <c r="W39" s="116">
        <v>10</v>
      </c>
      <c r="X39" s="116">
        <v>10</v>
      </c>
      <c r="Y39" s="116">
        <v>10</v>
      </c>
      <c r="Z39" s="116">
        <v>0</v>
      </c>
      <c r="AA39" s="116">
        <v>7</v>
      </c>
      <c r="AB39" s="116">
        <v>10</v>
      </c>
      <c r="AC39" s="6"/>
      <c r="AD39" s="6"/>
      <c r="AE39" s="6"/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2:28" ht="15" hidden="1"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</row>
    <row r="41" ht="5.25" customHeight="1" hidden="1"/>
    <row r="42" spans="4:31" ht="14.25" customHeight="1" hidden="1">
      <c r="D42" s="35"/>
      <c r="S42" s="117"/>
      <c r="T42" s="117"/>
      <c r="U42" s="117"/>
      <c r="V42" s="117"/>
      <c r="W42" s="117"/>
      <c r="X42" s="117"/>
      <c r="Y42" s="3"/>
      <c r="Z42" s="117"/>
      <c r="AA42" s="117"/>
      <c r="AB42" s="117"/>
      <c r="AC42" s="117"/>
      <c r="AD42" s="117"/>
      <c r="AE42" s="117"/>
    </row>
    <row r="43" spans="4:31" ht="15" hidden="1">
      <c r="D43" s="35"/>
      <c r="S43" s="116"/>
      <c r="T43" s="116"/>
      <c r="U43" s="116"/>
      <c r="V43" s="116"/>
      <c r="W43" s="116"/>
      <c r="X43" s="116"/>
      <c r="Z43" s="116"/>
      <c r="AA43" s="116"/>
      <c r="AB43" s="116"/>
      <c r="AC43" s="116"/>
      <c r="AD43" s="116"/>
      <c r="AE43" s="116"/>
    </row>
    <row r="44" spans="19:31" ht="15" hidden="1">
      <c r="S44" s="116"/>
      <c r="T44" s="116"/>
      <c r="U44" s="116"/>
      <c r="V44" s="116"/>
      <c r="W44" s="116"/>
      <c r="X44" s="116"/>
      <c r="Z44" s="116"/>
      <c r="AA44" s="116"/>
      <c r="AB44" s="116"/>
      <c r="AC44" s="116"/>
      <c r="AD44" s="116"/>
      <c r="AE44" s="116"/>
    </row>
    <row r="45" ht="4.5" customHeight="1" hidden="1"/>
    <row r="46" spans="19:31" ht="15" hidden="1">
      <c r="S46" s="116"/>
      <c r="T46" s="116"/>
      <c r="U46" s="116"/>
      <c r="V46" s="116"/>
      <c r="W46" s="116"/>
      <c r="X46" s="116"/>
      <c r="Z46" s="116"/>
      <c r="AA46" s="116"/>
      <c r="AB46" s="116"/>
      <c r="AC46" s="116"/>
      <c r="AD46" s="116"/>
      <c r="AE46" s="116"/>
    </row>
    <row r="47" spans="19:31" ht="15" hidden="1">
      <c r="S47" s="116"/>
      <c r="T47" s="116"/>
      <c r="U47" s="116"/>
      <c r="V47" s="116"/>
      <c r="W47" s="116"/>
      <c r="X47" s="116"/>
      <c r="Z47" s="116"/>
      <c r="AA47" s="116"/>
      <c r="AB47" s="116"/>
      <c r="AC47" s="116"/>
      <c r="AD47" s="116"/>
      <c r="AE47" s="116"/>
    </row>
  </sheetData>
  <sheetProtection selectLockedCells="1"/>
  <mergeCells count="48">
    <mergeCell ref="D20:F20"/>
    <mergeCell ref="G37:K37"/>
    <mergeCell ref="M31:Q31"/>
    <mergeCell ref="G35:K35"/>
    <mergeCell ref="G36:K36"/>
    <mergeCell ref="M28:N28"/>
    <mergeCell ref="P28:Q28"/>
    <mergeCell ref="M29:N29"/>
    <mergeCell ref="P29:Q29"/>
    <mergeCell ref="M24:N24"/>
    <mergeCell ref="P24:Q24"/>
    <mergeCell ref="M30:N30"/>
    <mergeCell ref="P30:Q30"/>
    <mergeCell ref="M25:N25"/>
    <mergeCell ref="P25:Q25"/>
    <mergeCell ref="M26:N26"/>
    <mergeCell ref="P26:Q26"/>
    <mergeCell ref="M27:N27"/>
    <mergeCell ref="P27:Q27"/>
    <mergeCell ref="Z20:AE20"/>
    <mergeCell ref="S22:X22"/>
    <mergeCell ref="Z22:AE22"/>
    <mergeCell ref="M23:N23"/>
    <mergeCell ref="P23:Q23"/>
    <mergeCell ref="G4:K6"/>
    <mergeCell ref="G9:K9"/>
    <mergeCell ref="G16:K16"/>
    <mergeCell ref="Z19:AE19"/>
    <mergeCell ref="Z2:Z3"/>
    <mergeCell ref="AC5:AE6"/>
    <mergeCell ref="M6:O6"/>
    <mergeCell ref="G15:K15"/>
    <mergeCell ref="G8:K8"/>
    <mergeCell ref="G10:K10"/>
    <mergeCell ref="G11:K11"/>
    <mergeCell ref="G12:K12"/>
    <mergeCell ref="G13:K13"/>
    <mergeCell ref="G14:K14"/>
    <mergeCell ref="D5:F5"/>
    <mergeCell ref="M5:W5"/>
    <mergeCell ref="Z5:AB6"/>
    <mergeCell ref="X1:Z1"/>
    <mergeCell ref="D2:F2"/>
    <mergeCell ref="G2:K2"/>
    <mergeCell ref="M2:N2"/>
    <mergeCell ref="O2:R2"/>
    <mergeCell ref="X2:X3"/>
    <mergeCell ref="Y2:Y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tabSelected="1" zoomScale="86" zoomScaleNormal="86" workbookViewId="0" topLeftCell="C8">
      <pane ySplit="1" topLeftCell="BM9" activePane="bottomLeft" state="frozen"/>
      <selection pane="topLeft" activeCell="G9" sqref="G9:K9"/>
      <selection pane="bottomLeft" activeCell="J27" sqref="J27"/>
    </sheetView>
  </sheetViews>
  <sheetFormatPr defaultColWidth="4.00390625" defaultRowHeight="12.75"/>
  <cols>
    <col min="1" max="1" width="6.140625" style="8" hidden="1" customWidth="1"/>
    <col min="2" max="2" width="5.140625" style="8" hidden="1" customWidth="1"/>
    <col min="3" max="3" width="4.421875" style="8" customWidth="1"/>
    <col min="4" max="4" width="22.140625" style="8" customWidth="1"/>
    <col min="5" max="5" width="3.140625" style="8" customWidth="1"/>
    <col min="6" max="6" width="7.7109375" style="8" customWidth="1"/>
    <col min="7" max="11" width="3.8515625" style="8" customWidth="1"/>
    <col min="12" max="41" width="4.00390625" style="8" customWidth="1"/>
    <col min="42" max="42" width="27.28125" style="8" hidden="1" customWidth="1"/>
    <col min="43" max="43" width="4.00390625" style="8" hidden="1" customWidth="1"/>
    <col min="44" max="45" width="4.00390625" style="8" customWidth="1"/>
    <col min="46" max="46" width="10.421875" style="13" customWidth="1"/>
    <col min="47" max="240" width="11.421875" style="8" customWidth="1"/>
    <col min="241" max="241" width="4.421875" style="8" customWidth="1"/>
    <col min="242" max="242" width="22.140625" style="8" customWidth="1"/>
    <col min="243" max="243" width="3.140625" style="8" customWidth="1"/>
    <col min="244" max="244" width="7.7109375" style="8" customWidth="1"/>
    <col min="245" max="245" width="19.421875" style="8" customWidth="1"/>
    <col min="246" max="252" width="4.00390625" style="8" customWidth="1"/>
    <col min="253" max="254" width="11.421875" style="8" customWidth="1"/>
    <col min="255" max="16384" width="4.00390625" style="8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263" t="s">
        <v>0</v>
      </c>
      <c r="Y1" s="263"/>
      <c r="Z1" s="263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9"/>
      <c r="D2" s="264" t="s">
        <v>1</v>
      </c>
      <c r="E2" s="264"/>
      <c r="F2" s="265"/>
      <c r="G2" s="266" t="s">
        <v>334</v>
      </c>
      <c r="H2" s="266"/>
      <c r="I2" s="266"/>
      <c r="J2" s="266"/>
      <c r="K2" s="266"/>
      <c r="L2" s="4">
        <v>2</v>
      </c>
      <c r="M2" s="256" t="s">
        <v>3</v>
      </c>
      <c r="N2" s="256"/>
      <c r="O2" s="267">
        <f ca="1">TODAY()</f>
        <v>42163</v>
      </c>
      <c r="P2" s="267"/>
      <c r="Q2" s="267"/>
      <c r="R2" s="267"/>
      <c r="S2" s="5"/>
      <c r="T2" s="10" t="s">
        <v>322</v>
      </c>
      <c r="U2" s="10"/>
      <c r="V2" s="10"/>
      <c r="W2" s="5"/>
      <c r="X2" s="268" t="str">
        <f>IF(T2="","",T2)</f>
        <v>6</v>
      </c>
      <c r="Y2" s="268">
        <f>IF(U2="","",U2)</f>
      </c>
      <c r="Z2" s="268">
        <f>IF(V2="","",V2)</f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1"/>
      <c r="M3" s="11"/>
      <c r="N3" s="5"/>
      <c r="O3" s="5"/>
      <c r="P3" s="5"/>
      <c r="Q3" s="5"/>
      <c r="R3" s="5"/>
      <c r="S3" s="5"/>
      <c r="T3" s="3"/>
      <c r="U3" s="3"/>
      <c r="V3" s="3"/>
      <c r="W3" s="5"/>
      <c r="X3" s="269"/>
      <c r="Y3" s="269"/>
      <c r="Z3" s="269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5" customHeight="1" thickBot="1">
      <c r="A4" s="1"/>
      <c r="B4" s="1"/>
      <c r="C4" s="9"/>
      <c r="D4" s="3"/>
      <c r="E4" s="3"/>
      <c r="G4" s="270"/>
      <c r="H4" s="270"/>
      <c r="I4" s="270"/>
      <c r="J4" s="270"/>
      <c r="K4" s="27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5" customHeight="1" thickTop="1">
      <c r="A5" s="1"/>
      <c r="B5" s="1"/>
      <c r="C5" s="9"/>
      <c r="D5" s="271" t="s">
        <v>5</v>
      </c>
      <c r="E5" s="271"/>
      <c r="F5" s="272"/>
      <c r="G5" s="270"/>
      <c r="H5" s="270"/>
      <c r="I5" s="270"/>
      <c r="J5" s="270"/>
      <c r="K5" s="270"/>
      <c r="L5" s="3"/>
      <c r="M5" s="273" t="s">
        <v>6</v>
      </c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5"/>
      <c r="Y5" s="5"/>
      <c r="Z5" s="274" t="s">
        <v>7</v>
      </c>
      <c r="AA5" s="274"/>
      <c r="AB5" s="275"/>
      <c r="AC5" s="250" t="str">
        <f>LEFT(G2,2)</f>
        <v>27</v>
      </c>
      <c r="AD5" s="251"/>
      <c r="AE5" s="252"/>
      <c r="AH5" s="6"/>
      <c r="AI5" s="6"/>
      <c r="AJ5" s="6"/>
      <c r="AK5" s="12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270"/>
      <c r="H6" s="270"/>
      <c r="I6" s="270"/>
      <c r="J6" s="270"/>
      <c r="K6" s="270"/>
      <c r="L6" s="3"/>
      <c r="M6" s="256" t="s">
        <v>8</v>
      </c>
      <c r="N6" s="256"/>
      <c r="O6" s="256"/>
      <c r="P6" s="3"/>
      <c r="Q6" s="3"/>
      <c r="R6" s="3"/>
      <c r="S6" s="3"/>
      <c r="T6" s="3"/>
      <c r="U6" s="3"/>
      <c r="V6" s="3"/>
      <c r="W6" s="5"/>
      <c r="X6" s="5"/>
      <c r="Y6" s="5"/>
      <c r="Z6" s="274"/>
      <c r="AA6" s="274"/>
      <c r="AB6" s="275"/>
      <c r="AC6" s="253"/>
      <c r="AD6" s="254"/>
      <c r="AE6" s="255"/>
      <c r="AH6" s="6"/>
      <c r="AI6" s="6"/>
      <c r="AJ6" s="6"/>
      <c r="AK6" s="12"/>
      <c r="AL6" s="14"/>
      <c r="AM6" s="14"/>
      <c r="AN6" s="14"/>
      <c r="AO6" s="14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5"/>
      <c r="AG7" s="15"/>
      <c r="AH7" s="15"/>
      <c r="AI7" s="15"/>
      <c r="AJ7" s="15"/>
      <c r="AK7" s="16"/>
      <c r="AP7" s="17"/>
      <c r="AQ7" s="3"/>
      <c r="AR7" s="3"/>
    </row>
    <row r="8" spans="1:46" ht="19.5" customHeight="1">
      <c r="A8" s="18" t="s">
        <v>9</v>
      </c>
      <c r="B8" s="18" t="s">
        <v>10</v>
      </c>
      <c r="C8" s="19" t="s">
        <v>11</v>
      </c>
      <c r="D8" s="20" t="s">
        <v>12</v>
      </c>
      <c r="E8" s="20" t="s">
        <v>13</v>
      </c>
      <c r="F8" s="19" t="s">
        <v>14</v>
      </c>
      <c r="G8" s="257" t="s">
        <v>15</v>
      </c>
      <c r="H8" s="258"/>
      <c r="I8" s="258"/>
      <c r="J8" s="258"/>
      <c r="K8" s="259"/>
      <c r="L8" s="21" t="s">
        <v>78</v>
      </c>
      <c r="M8" s="21" t="s">
        <v>107</v>
      </c>
      <c r="N8" s="21" t="s">
        <v>26</v>
      </c>
      <c r="O8" s="21" t="s">
        <v>108</v>
      </c>
      <c r="P8" s="21" t="s">
        <v>109</v>
      </c>
      <c r="Q8" s="21" t="s">
        <v>25</v>
      </c>
      <c r="R8" s="21" t="s">
        <v>22</v>
      </c>
      <c r="S8" s="21" t="s">
        <v>24</v>
      </c>
      <c r="T8" s="21" t="s">
        <v>23</v>
      </c>
      <c r="U8" s="21" t="s">
        <v>110</v>
      </c>
      <c r="V8" s="21" t="s">
        <v>16</v>
      </c>
      <c r="W8" s="21" t="s">
        <v>21</v>
      </c>
      <c r="X8" s="152" t="s">
        <v>111</v>
      </c>
      <c r="Y8" s="21" t="s">
        <v>27</v>
      </c>
      <c r="Z8" s="21" t="s">
        <v>112</v>
      </c>
      <c r="AA8" s="21" t="s">
        <v>20</v>
      </c>
      <c r="AB8" s="21" t="s">
        <v>113</v>
      </c>
      <c r="AC8" s="22" t="s">
        <v>79</v>
      </c>
      <c r="AD8" s="21" t="s">
        <v>33</v>
      </c>
      <c r="AE8" s="21" t="s">
        <v>31</v>
      </c>
      <c r="AF8" s="21" t="s">
        <v>32</v>
      </c>
      <c r="AG8" s="21" t="s">
        <v>114</v>
      </c>
      <c r="AH8" s="22" t="s">
        <v>30</v>
      </c>
      <c r="AI8" s="21" t="s">
        <v>115</v>
      </c>
      <c r="AJ8" s="21" t="s">
        <v>116</v>
      </c>
      <c r="AK8" s="24"/>
      <c r="AL8" s="24"/>
      <c r="AM8" s="24"/>
      <c r="AN8" s="24"/>
      <c r="AP8" s="118" t="s">
        <v>117</v>
      </c>
      <c r="AQ8" s="119"/>
      <c r="AT8" s="25"/>
    </row>
    <row r="9" spans="1:46" s="35" customFormat="1" ht="18.75" customHeight="1">
      <c r="A9" s="26" t="s">
        <v>45</v>
      </c>
      <c r="B9" s="26">
        <v>72</v>
      </c>
      <c r="C9" s="27">
        <f aca="true" ca="1" t="shared" si="0" ref="C9:C18">OFFSET(C9,15,0)</f>
        <v>1</v>
      </c>
      <c r="D9" s="120" t="s">
        <v>335</v>
      </c>
      <c r="E9" s="26" t="s">
        <v>39</v>
      </c>
      <c r="F9" s="26">
        <v>43</v>
      </c>
      <c r="G9" s="239" t="s">
        <v>164</v>
      </c>
      <c r="H9" s="240"/>
      <c r="I9" s="240"/>
      <c r="J9" s="240"/>
      <c r="K9" s="241"/>
      <c r="L9" s="121" t="s">
        <v>41</v>
      </c>
      <c r="M9" s="122"/>
      <c r="N9" s="122"/>
      <c r="O9" s="122"/>
      <c r="P9" s="122"/>
      <c r="Q9" s="121" t="s">
        <v>50</v>
      </c>
      <c r="R9" s="122"/>
      <c r="S9" s="122"/>
      <c r="T9" s="122"/>
      <c r="U9" s="122"/>
      <c r="V9" s="121" t="s">
        <v>41</v>
      </c>
      <c r="W9" s="122"/>
      <c r="X9" s="122"/>
      <c r="Y9" s="122"/>
      <c r="Z9" s="122"/>
      <c r="AA9" s="121" t="s">
        <v>41</v>
      </c>
      <c r="AB9" s="122"/>
      <c r="AC9" s="122"/>
      <c r="AD9" s="122"/>
      <c r="AE9" s="121" t="s">
        <v>50</v>
      </c>
      <c r="AF9" s="122"/>
      <c r="AG9" s="122"/>
      <c r="AH9" s="122"/>
      <c r="AI9" s="122"/>
      <c r="AJ9" s="122"/>
      <c r="AK9" s="34"/>
      <c r="AL9" s="33"/>
      <c r="AM9" s="34"/>
      <c r="AN9" s="33"/>
      <c r="AP9" s="123" t="s">
        <v>120</v>
      </c>
      <c r="AQ9" s="124">
        <f>IF(E9="M",100,IF(E9=1,100,IF(E9="","",120)))</f>
        <v>100</v>
      </c>
      <c r="AT9" s="36"/>
    </row>
    <row r="10" spans="1:46" s="37" customFormat="1" ht="21" customHeight="1">
      <c r="A10" s="26" t="s">
        <v>45</v>
      </c>
      <c r="B10" s="26">
        <v>72</v>
      </c>
      <c r="C10" s="27">
        <f ca="1" t="shared" si="0"/>
        <v>2</v>
      </c>
      <c r="D10" s="120" t="s">
        <v>336</v>
      </c>
      <c r="E10" s="26" t="s">
        <v>39</v>
      </c>
      <c r="F10" s="26">
        <v>54</v>
      </c>
      <c r="G10" s="239" t="s">
        <v>164</v>
      </c>
      <c r="H10" s="240"/>
      <c r="I10" s="240"/>
      <c r="J10" s="240"/>
      <c r="K10" s="241"/>
      <c r="L10" s="122"/>
      <c r="M10" s="122"/>
      <c r="N10" s="121" t="s">
        <v>48</v>
      </c>
      <c r="O10" s="122"/>
      <c r="P10" s="122"/>
      <c r="Q10" s="122"/>
      <c r="R10" s="122"/>
      <c r="S10" s="121" t="s">
        <v>41</v>
      </c>
      <c r="T10" s="122"/>
      <c r="U10" s="122"/>
      <c r="V10" s="122"/>
      <c r="W10" s="121" t="s">
        <v>49</v>
      </c>
      <c r="X10" s="122"/>
      <c r="Y10" s="122"/>
      <c r="Z10" s="122"/>
      <c r="AA10" s="122"/>
      <c r="AB10" s="122"/>
      <c r="AC10" s="121"/>
      <c r="AD10" s="122"/>
      <c r="AE10" s="122"/>
      <c r="AF10" s="121" t="s">
        <v>140</v>
      </c>
      <c r="AG10" s="122"/>
      <c r="AH10" s="122"/>
      <c r="AI10" s="122"/>
      <c r="AJ10" s="122"/>
      <c r="AK10" s="34"/>
      <c r="AL10" s="33"/>
      <c r="AM10" s="34"/>
      <c r="AN10" s="33"/>
      <c r="AP10" s="123" t="s">
        <v>123</v>
      </c>
      <c r="AQ10" s="124"/>
      <c r="AT10" s="36"/>
    </row>
    <row r="11" spans="1:46" s="35" customFormat="1" ht="21" customHeight="1">
      <c r="A11" s="26" t="s">
        <v>45</v>
      </c>
      <c r="B11" s="26">
        <v>72</v>
      </c>
      <c r="C11" s="27">
        <f ca="1" t="shared" si="0"/>
        <v>3</v>
      </c>
      <c r="D11" s="120" t="s">
        <v>337</v>
      </c>
      <c r="E11" s="26" t="s">
        <v>39</v>
      </c>
      <c r="F11" s="26">
        <v>52</v>
      </c>
      <c r="G11" s="239" t="s">
        <v>214</v>
      </c>
      <c r="H11" s="240"/>
      <c r="I11" s="240"/>
      <c r="J11" s="240"/>
      <c r="K11" s="241"/>
      <c r="L11" s="121" t="s">
        <v>49</v>
      </c>
      <c r="M11" s="122"/>
      <c r="N11" s="122"/>
      <c r="O11" s="122"/>
      <c r="P11" s="122"/>
      <c r="Q11" s="122"/>
      <c r="R11" s="122"/>
      <c r="S11" s="122"/>
      <c r="T11" s="121" t="s">
        <v>41</v>
      </c>
      <c r="U11" s="122"/>
      <c r="V11" s="122"/>
      <c r="W11" s="122"/>
      <c r="X11" s="122"/>
      <c r="Y11" s="121" t="s">
        <v>41</v>
      </c>
      <c r="Z11" s="122"/>
      <c r="AA11" s="122"/>
      <c r="AB11" s="122"/>
      <c r="AC11" s="122"/>
      <c r="AD11" s="121" t="s">
        <v>42</v>
      </c>
      <c r="AE11" s="122"/>
      <c r="AF11" s="122"/>
      <c r="AG11" s="122"/>
      <c r="AH11" s="121"/>
      <c r="AI11" s="122"/>
      <c r="AJ11" s="122"/>
      <c r="AK11" s="34"/>
      <c r="AL11" s="33"/>
      <c r="AM11" s="34"/>
      <c r="AN11" s="33"/>
      <c r="AP11" s="123" t="s">
        <v>126</v>
      </c>
      <c r="AQ11" s="125"/>
      <c r="AT11" s="36"/>
    </row>
    <row r="12" spans="1:46" s="35" customFormat="1" ht="21" customHeight="1">
      <c r="A12" s="26" t="s">
        <v>37</v>
      </c>
      <c r="B12" s="26">
        <v>35</v>
      </c>
      <c r="C12" s="27">
        <f ca="1" t="shared" si="0"/>
        <v>4</v>
      </c>
      <c r="D12" s="120" t="s">
        <v>338</v>
      </c>
      <c r="E12" s="26" t="s">
        <v>39</v>
      </c>
      <c r="F12" s="26">
        <v>55</v>
      </c>
      <c r="G12" s="239" t="s">
        <v>339</v>
      </c>
      <c r="H12" s="240"/>
      <c r="I12" s="240"/>
      <c r="J12" s="240"/>
      <c r="K12" s="241"/>
      <c r="L12" s="122"/>
      <c r="M12" s="122"/>
      <c r="N12" s="121" t="s">
        <v>42</v>
      </c>
      <c r="O12" s="122"/>
      <c r="P12" s="122"/>
      <c r="Q12" s="122"/>
      <c r="R12" s="121" t="s">
        <v>140</v>
      </c>
      <c r="S12" s="122"/>
      <c r="T12" s="122"/>
      <c r="U12" s="122"/>
      <c r="V12" s="121" t="s">
        <v>62</v>
      </c>
      <c r="W12" s="122"/>
      <c r="X12" s="122"/>
      <c r="Y12" s="122"/>
      <c r="Z12" s="121" t="s">
        <v>41</v>
      </c>
      <c r="AA12" s="122"/>
      <c r="AB12" s="122"/>
      <c r="AC12" s="122"/>
      <c r="AD12" s="122"/>
      <c r="AE12" s="122"/>
      <c r="AF12" s="122"/>
      <c r="AG12" s="122"/>
      <c r="AH12" s="122"/>
      <c r="AI12" s="121" t="s">
        <v>57</v>
      </c>
      <c r="AJ12" s="122"/>
      <c r="AK12" s="34"/>
      <c r="AL12" s="33"/>
      <c r="AM12" s="34"/>
      <c r="AN12" s="33"/>
      <c r="AP12" s="123" t="s">
        <v>129</v>
      </c>
      <c r="AQ12" s="125"/>
      <c r="AT12" s="36"/>
    </row>
    <row r="13" spans="1:46" s="35" customFormat="1" ht="21" customHeight="1">
      <c r="A13" s="26" t="s">
        <v>45</v>
      </c>
      <c r="B13" s="26">
        <v>72</v>
      </c>
      <c r="C13" s="27">
        <f ca="1" t="shared" si="0"/>
        <v>5</v>
      </c>
      <c r="D13" s="120" t="s">
        <v>340</v>
      </c>
      <c r="E13" s="26" t="s">
        <v>39</v>
      </c>
      <c r="F13" s="26">
        <v>55</v>
      </c>
      <c r="G13" s="239" t="s">
        <v>341</v>
      </c>
      <c r="H13" s="240"/>
      <c r="I13" s="240"/>
      <c r="J13" s="240"/>
      <c r="K13" s="241"/>
      <c r="L13" s="122"/>
      <c r="M13" s="122"/>
      <c r="N13" s="122"/>
      <c r="O13" s="121" t="s">
        <v>49</v>
      </c>
      <c r="P13" s="122"/>
      <c r="Q13" s="122"/>
      <c r="R13" s="122"/>
      <c r="S13" s="122"/>
      <c r="T13" s="121" t="s">
        <v>70</v>
      </c>
      <c r="U13" s="122"/>
      <c r="V13" s="122"/>
      <c r="W13" s="122"/>
      <c r="X13" s="122"/>
      <c r="Y13" s="122"/>
      <c r="Z13" s="122"/>
      <c r="AA13" s="121" t="s">
        <v>48</v>
      </c>
      <c r="AB13" s="122"/>
      <c r="AC13" s="122"/>
      <c r="AD13" s="122"/>
      <c r="AE13" s="122"/>
      <c r="AF13" s="121" t="s">
        <v>42</v>
      </c>
      <c r="AG13" s="122"/>
      <c r="AH13" s="122"/>
      <c r="AI13" s="122"/>
      <c r="AJ13" s="121" t="s">
        <v>41</v>
      </c>
      <c r="AK13" s="33"/>
      <c r="AL13" s="33"/>
      <c r="AM13" s="33"/>
      <c r="AN13" s="33"/>
      <c r="AP13" s="123" t="s">
        <v>133</v>
      </c>
      <c r="AQ13" s="125"/>
      <c r="AT13" s="36"/>
    </row>
    <row r="14" spans="1:46" s="35" customFormat="1" ht="21" customHeight="1">
      <c r="A14" s="26" t="s">
        <v>45</v>
      </c>
      <c r="B14" s="26">
        <v>72</v>
      </c>
      <c r="C14" s="27">
        <f ca="1" t="shared" si="0"/>
        <v>6</v>
      </c>
      <c r="D14" s="120" t="s">
        <v>342</v>
      </c>
      <c r="E14" s="26" t="s">
        <v>39</v>
      </c>
      <c r="F14" s="26">
        <v>55</v>
      </c>
      <c r="G14" s="239" t="s">
        <v>341</v>
      </c>
      <c r="H14" s="240"/>
      <c r="I14" s="240"/>
      <c r="J14" s="240"/>
      <c r="K14" s="241"/>
      <c r="L14" s="122"/>
      <c r="M14" s="122"/>
      <c r="N14" s="122"/>
      <c r="O14" s="122"/>
      <c r="P14" s="122"/>
      <c r="Q14" s="121" t="s">
        <v>42</v>
      </c>
      <c r="R14" s="122"/>
      <c r="S14" s="122"/>
      <c r="T14" s="122"/>
      <c r="U14" s="121" t="s">
        <v>41</v>
      </c>
      <c r="V14" s="122"/>
      <c r="W14" s="121" t="s">
        <v>41</v>
      </c>
      <c r="X14" s="122"/>
      <c r="Y14" s="122"/>
      <c r="Z14" s="122"/>
      <c r="AA14" s="122"/>
      <c r="AB14" s="122"/>
      <c r="AC14" s="122"/>
      <c r="AD14" s="121" t="s">
        <v>49</v>
      </c>
      <c r="AE14" s="122"/>
      <c r="AF14" s="122"/>
      <c r="AG14" s="121" t="s">
        <v>50</v>
      </c>
      <c r="AH14" s="122"/>
      <c r="AI14" s="122"/>
      <c r="AJ14" s="122"/>
      <c r="AK14" s="33"/>
      <c r="AL14" s="33"/>
      <c r="AM14" s="33"/>
      <c r="AN14" s="33"/>
      <c r="AP14" s="123" t="s">
        <v>137</v>
      </c>
      <c r="AQ14" s="125"/>
      <c r="AT14" s="36"/>
    </row>
    <row r="15" spans="1:46" s="35" customFormat="1" ht="21" customHeight="1">
      <c r="A15" s="26" t="s">
        <v>45</v>
      </c>
      <c r="B15" s="26">
        <v>72</v>
      </c>
      <c r="C15" s="27">
        <f ca="1" t="shared" si="0"/>
        <v>7</v>
      </c>
      <c r="D15" s="120" t="s">
        <v>343</v>
      </c>
      <c r="E15" s="26" t="s">
        <v>39</v>
      </c>
      <c r="F15" s="26">
        <v>55</v>
      </c>
      <c r="G15" s="239" t="s">
        <v>344</v>
      </c>
      <c r="H15" s="240"/>
      <c r="I15" s="240"/>
      <c r="J15" s="240"/>
      <c r="K15" s="241"/>
      <c r="L15" s="122"/>
      <c r="M15" s="122"/>
      <c r="N15" s="122"/>
      <c r="O15" s="122"/>
      <c r="P15" s="121" t="s">
        <v>41</v>
      </c>
      <c r="Q15" s="122"/>
      <c r="R15" s="122"/>
      <c r="S15" s="121" t="s">
        <v>57</v>
      </c>
      <c r="T15" s="122"/>
      <c r="U15" s="122"/>
      <c r="V15" s="122"/>
      <c r="W15" s="122"/>
      <c r="X15" s="122"/>
      <c r="Y15" s="121" t="s">
        <v>49</v>
      </c>
      <c r="Z15" s="122"/>
      <c r="AA15" s="122"/>
      <c r="AB15" s="121" t="s">
        <v>48</v>
      </c>
      <c r="AC15" s="122"/>
      <c r="AD15" s="122"/>
      <c r="AE15" s="121" t="s">
        <v>57</v>
      </c>
      <c r="AF15" s="122"/>
      <c r="AG15" s="122"/>
      <c r="AH15" s="122"/>
      <c r="AI15" s="122"/>
      <c r="AJ15" s="122"/>
      <c r="AK15" s="33"/>
      <c r="AL15" s="33"/>
      <c r="AM15" s="33"/>
      <c r="AN15" s="33"/>
      <c r="AP15" s="123" t="s">
        <v>141</v>
      </c>
      <c r="AQ15" s="125"/>
      <c r="AT15" s="36"/>
    </row>
    <row r="16" spans="1:46" s="35" customFormat="1" ht="21" customHeight="1">
      <c r="A16" s="26" t="s">
        <v>37</v>
      </c>
      <c r="B16" s="26">
        <v>35</v>
      </c>
      <c r="C16" s="27">
        <f ca="1" t="shared" si="0"/>
        <v>8</v>
      </c>
      <c r="D16" s="120" t="s">
        <v>345</v>
      </c>
      <c r="E16" s="26" t="s">
        <v>39</v>
      </c>
      <c r="F16" s="26">
        <v>55</v>
      </c>
      <c r="G16" s="239" t="s">
        <v>290</v>
      </c>
      <c r="H16" s="240"/>
      <c r="I16" s="240"/>
      <c r="J16" s="240"/>
      <c r="K16" s="241"/>
      <c r="L16" s="122"/>
      <c r="M16" s="121" t="s">
        <v>57</v>
      </c>
      <c r="N16" s="122"/>
      <c r="O16" s="122"/>
      <c r="P16" s="122"/>
      <c r="Q16" s="122"/>
      <c r="R16" s="121" t="s">
        <v>49</v>
      </c>
      <c r="S16" s="122"/>
      <c r="T16" s="122"/>
      <c r="U16" s="122"/>
      <c r="V16" s="122"/>
      <c r="W16" s="122"/>
      <c r="X16" s="121"/>
      <c r="Y16" s="122"/>
      <c r="Z16" s="122"/>
      <c r="AA16" s="122"/>
      <c r="AB16" s="122"/>
      <c r="AC16" s="121"/>
      <c r="AD16" s="122"/>
      <c r="AE16" s="122"/>
      <c r="AF16" s="122"/>
      <c r="AG16" s="122"/>
      <c r="AH16" s="121"/>
      <c r="AI16" s="122"/>
      <c r="AJ16" s="122"/>
      <c r="AK16" s="33"/>
      <c r="AL16" s="33"/>
      <c r="AM16" s="33"/>
      <c r="AN16" s="33"/>
      <c r="AP16" s="123" t="s">
        <v>144</v>
      </c>
      <c r="AQ16" s="125"/>
      <c r="AT16" s="36"/>
    </row>
    <row r="17" spans="1:50" s="35" customFormat="1" ht="21" customHeight="1">
      <c r="A17" s="26" t="s">
        <v>37</v>
      </c>
      <c r="B17" s="26">
        <v>35</v>
      </c>
      <c r="C17" s="27">
        <f ca="1" t="shared" si="0"/>
        <v>9</v>
      </c>
      <c r="D17" s="153" t="s">
        <v>346</v>
      </c>
      <c r="E17" s="26" t="s">
        <v>39</v>
      </c>
      <c r="F17" s="26">
        <v>55</v>
      </c>
      <c r="G17" s="239" t="s">
        <v>328</v>
      </c>
      <c r="H17" s="240"/>
      <c r="I17" s="240"/>
      <c r="J17" s="240"/>
      <c r="K17" s="241"/>
      <c r="L17" s="122"/>
      <c r="M17" s="122"/>
      <c r="N17" s="122"/>
      <c r="O17" s="121" t="s">
        <v>41</v>
      </c>
      <c r="P17" s="122"/>
      <c r="Q17" s="122"/>
      <c r="R17" s="122"/>
      <c r="S17" s="122"/>
      <c r="T17" s="122"/>
      <c r="U17" s="121" t="s">
        <v>57</v>
      </c>
      <c r="V17" s="122"/>
      <c r="W17" s="122"/>
      <c r="X17" s="121"/>
      <c r="Y17" s="122"/>
      <c r="Z17" s="122"/>
      <c r="AA17" s="122"/>
      <c r="AB17" s="121" t="s">
        <v>41</v>
      </c>
      <c r="AC17" s="122"/>
      <c r="AD17" s="122"/>
      <c r="AE17" s="122"/>
      <c r="AF17" s="122"/>
      <c r="AG17" s="122"/>
      <c r="AH17" s="122"/>
      <c r="AI17" s="121" t="s">
        <v>41</v>
      </c>
      <c r="AJ17" s="122"/>
      <c r="AK17" s="32"/>
      <c r="AL17" s="33"/>
      <c r="AM17" s="33"/>
      <c r="AN17" s="33"/>
      <c r="AO17" s="33"/>
      <c r="AP17" s="123" t="s">
        <v>147</v>
      </c>
      <c r="AQ17" s="125"/>
      <c r="AT17" s="33"/>
      <c r="AU17" s="44"/>
      <c r="AV17" s="44"/>
      <c r="AW17" s="44"/>
      <c r="AX17" s="44"/>
    </row>
    <row r="18" spans="1:50" s="35" customFormat="1" ht="21" customHeight="1">
      <c r="A18" s="26" t="s">
        <v>45</v>
      </c>
      <c r="B18" s="26">
        <v>49</v>
      </c>
      <c r="C18" s="27">
        <f ca="1" t="shared" si="0"/>
        <v>10</v>
      </c>
      <c r="D18" s="120" t="s">
        <v>347</v>
      </c>
      <c r="E18" s="126" t="s">
        <v>39</v>
      </c>
      <c r="F18" s="126">
        <v>57</v>
      </c>
      <c r="G18" s="239" t="s">
        <v>348</v>
      </c>
      <c r="H18" s="240"/>
      <c r="I18" s="240"/>
      <c r="J18" s="240"/>
      <c r="K18" s="241"/>
      <c r="L18" s="122"/>
      <c r="M18" s="121" t="s">
        <v>221</v>
      </c>
      <c r="N18" s="122"/>
      <c r="O18" s="122"/>
      <c r="P18" s="121" t="s">
        <v>57</v>
      </c>
      <c r="Q18" s="122"/>
      <c r="R18" s="122"/>
      <c r="S18" s="122"/>
      <c r="T18" s="122"/>
      <c r="U18" s="122"/>
      <c r="V18" s="122"/>
      <c r="W18" s="122"/>
      <c r="X18" s="122"/>
      <c r="Y18" s="122"/>
      <c r="Z18" s="121" t="s">
        <v>49</v>
      </c>
      <c r="AA18" s="122"/>
      <c r="AB18" s="122"/>
      <c r="AC18" s="122"/>
      <c r="AD18" s="122"/>
      <c r="AE18" s="122"/>
      <c r="AF18" s="122"/>
      <c r="AG18" s="121" t="s">
        <v>49</v>
      </c>
      <c r="AH18" s="122"/>
      <c r="AI18" s="122"/>
      <c r="AJ18" s="121" t="s">
        <v>50</v>
      </c>
      <c r="AK18" s="38"/>
      <c r="AL18" s="33"/>
      <c r="AM18" s="33"/>
      <c r="AN18" s="33"/>
      <c r="AO18" s="33"/>
      <c r="AP18" s="127" t="s">
        <v>150</v>
      </c>
      <c r="AQ18" s="125"/>
      <c r="AT18" s="33"/>
      <c r="AU18" s="44"/>
      <c r="AV18" s="46"/>
      <c r="AW18" s="46"/>
      <c r="AX18" s="46"/>
    </row>
    <row r="19" spans="1:50" s="35" customFormat="1" ht="18" customHeight="1" thickBot="1">
      <c r="A19" s="128"/>
      <c r="B19" s="128"/>
      <c r="C19" s="40"/>
      <c r="D19" s="53"/>
      <c r="E19" s="41"/>
      <c r="F19" s="41"/>
      <c r="G19" s="129"/>
      <c r="H19" s="129"/>
      <c r="I19" s="129"/>
      <c r="J19" s="129"/>
      <c r="K19" s="129"/>
      <c r="L19" s="32"/>
      <c r="M19" s="38"/>
      <c r="N19" s="32"/>
      <c r="O19" s="32"/>
      <c r="P19" s="38"/>
      <c r="Q19" s="32"/>
      <c r="R19" s="32"/>
      <c r="S19" s="32"/>
      <c r="T19" s="32"/>
      <c r="U19" s="32"/>
      <c r="V19" s="32"/>
      <c r="W19" s="32"/>
      <c r="X19" s="32"/>
      <c r="Y19" s="32"/>
      <c r="Z19" s="247" t="s">
        <v>75</v>
      </c>
      <c r="AA19" s="247"/>
      <c r="AB19" s="247"/>
      <c r="AC19" s="247"/>
      <c r="AD19" s="247"/>
      <c r="AE19" s="247"/>
      <c r="AF19" s="32"/>
      <c r="AG19" s="38"/>
      <c r="AH19" s="32"/>
      <c r="AI19" s="32"/>
      <c r="AJ19" s="38"/>
      <c r="AK19" s="38"/>
      <c r="AL19" s="33"/>
      <c r="AM19" s="33"/>
      <c r="AN19" s="33"/>
      <c r="AO19" s="33"/>
      <c r="AP19" s="130"/>
      <c r="AQ19" s="125"/>
      <c r="AT19" s="33"/>
      <c r="AU19" s="44"/>
      <c r="AV19" s="46"/>
      <c r="AW19" s="46"/>
      <c r="AX19" s="46"/>
    </row>
    <row r="20" spans="2:48" s="35" customFormat="1" ht="21" customHeight="1" thickBot="1">
      <c r="B20" s="39"/>
      <c r="C20" s="39"/>
      <c r="D20" s="281" t="s">
        <v>76</v>
      </c>
      <c r="E20" s="281"/>
      <c r="F20" s="281"/>
      <c r="G20" s="22" t="s">
        <v>77</v>
      </c>
      <c r="H20" s="22" t="s">
        <v>34</v>
      </c>
      <c r="I20" s="152" t="s">
        <v>151</v>
      </c>
      <c r="J20" s="22" t="s">
        <v>152</v>
      </c>
      <c r="K20" s="47" t="s">
        <v>17</v>
      </c>
      <c r="L20" s="22" t="s">
        <v>18</v>
      </c>
      <c r="M20" s="22" t="s">
        <v>81</v>
      </c>
      <c r="N20" s="22" t="s">
        <v>29</v>
      </c>
      <c r="O20" s="22" t="s">
        <v>82</v>
      </c>
      <c r="P20" s="22" t="s">
        <v>83</v>
      </c>
      <c r="V20" s="32"/>
      <c r="W20" s="32"/>
      <c r="X20" s="32"/>
      <c r="Y20" s="32"/>
      <c r="Z20" s="242" t="s">
        <v>85</v>
      </c>
      <c r="AA20" s="243"/>
      <c r="AB20" s="243"/>
      <c r="AC20" s="243"/>
      <c r="AD20" s="243"/>
      <c r="AE20" s="244"/>
      <c r="AM20" s="44"/>
      <c r="AN20" s="44"/>
      <c r="AP20" s="125"/>
      <c r="AQ20" s="33"/>
      <c r="AR20" s="33"/>
      <c r="AS20" s="33"/>
      <c r="AU20" s="46"/>
      <c r="AV20" s="46"/>
    </row>
    <row r="21" spans="2:47" s="35" customFormat="1" ht="21" customHeight="1" thickBot="1">
      <c r="B21" s="39"/>
      <c r="C21" s="39"/>
      <c r="D21" s="281"/>
      <c r="E21" s="281"/>
      <c r="F21" s="281"/>
      <c r="G21" s="152" t="s">
        <v>153</v>
      </c>
      <c r="H21" s="22" t="s">
        <v>154</v>
      </c>
      <c r="I21" s="22" t="s">
        <v>80</v>
      </c>
      <c r="J21" s="152" t="s">
        <v>155</v>
      </c>
      <c r="K21" s="22" t="s">
        <v>156</v>
      </c>
      <c r="L21" s="22" t="s">
        <v>28</v>
      </c>
      <c r="M21" s="22" t="s">
        <v>35</v>
      </c>
      <c r="N21" s="22" t="s">
        <v>19</v>
      </c>
      <c r="O21" s="22" t="s">
        <v>84</v>
      </c>
      <c r="P21" s="152" t="s">
        <v>157</v>
      </c>
      <c r="S21" s="48"/>
      <c r="T21" s="48"/>
      <c r="U21" s="48"/>
      <c r="V21" s="48"/>
      <c r="W21" s="48"/>
      <c r="X21" s="48"/>
      <c r="Z21" s="50"/>
      <c r="AA21" s="51"/>
      <c r="AB21" s="51"/>
      <c r="AC21" s="51"/>
      <c r="AD21" s="51"/>
      <c r="AE21" s="52"/>
      <c r="AM21" s="53"/>
      <c r="AN21" s="53"/>
      <c r="AP21" s="131" t="s">
        <v>158</v>
      </c>
      <c r="AQ21" s="125"/>
      <c r="AT21" s="54"/>
      <c r="AU21" s="44"/>
    </row>
    <row r="22" spans="1:40" s="35" customFormat="1" ht="21" customHeight="1" thickBot="1">
      <c r="A22" s="37"/>
      <c r="B22" s="37"/>
      <c r="C22" s="55"/>
      <c r="D22" s="56"/>
      <c r="E22" s="56"/>
      <c r="F22" s="56"/>
      <c r="G22" s="56"/>
      <c r="H22" s="56"/>
      <c r="I22" s="56"/>
      <c r="J22" s="56"/>
      <c r="K22" s="56"/>
      <c r="L22" s="37"/>
      <c r="M22" s="37"/>
      <c r="N22" s="37"/>
      <c r="O22" s="37"/>
      <c r="P22" s="37"/>
      <c r="Q22" s="57"/>
      <c r="R22" s="57"/>
      <c r="S22" s="245" t="s">
        <v>87</v>
      </c>
      <c r="T22" s="246"/>
      <c r="U22" s="246"/>
      <c r="V22" s="246"/>
      <c r="W22" s="246"/>
      <c r="X22" s="212"/>
      <c r="Z22" s="213" t="s">
        <v>88</v>
      </c>
      <c r="AA22" s="214"/>
      <c r="AB22" s="214"/>
      <c r="AC22" s="214"/>
      <c r="AD22" s="214"/>
      <c r="AE22" s="162"/>
      <c r="AM22" s="58"/>
      <c r="AN22" s="58"/>
    </row>
    <row r="23" spans="1:41" s="35" customFormat="1" ht="24.75" customHeight="1">
      <c r="A23" s="59" t="s">
        <v>9</v>
      </c>
      <c r="B23" s="60" t="s">
        <v>10</v>
      </c>
      <c r="C23" s="61" t="s">
        <v>11</v>
      </c>
      <c r="D23" s="62" t="s">
        <v>12</v>
      </c>
      <c r="E23" s="62" t="s">
        <v>13</v>
      </c>
      <c r="F23" s="63" t="s">
        <v>89</v>
      </c>
      <c r="G23" s="64" t="s">
        <v>90</v>
      </c>
      <c r="H23" s="64" t="s">
        <v>91</v>
      </c>
      <c r="I23" s="64" t="s">
        <v>92</v>
      </c>
      <c r="J23" s="64" t="s">
        <v>93</v>
      </c>
      <c r="K23" s="132" t="s">
        <v>94</v>
      </c>
      <c r="L23" s="66" t="s">
        <v>95</v>
      </c>
      <c r="M23" s="248" t="s">
        <v>96</v>
      </c>
      <c r="N23" s="249"/>
      <c r="O23" s="67" t="s">
        <v>97</v>
      </c>
      <c r="P23" s="234" t="s">
        <v>98</v>
      </c>
      <c r="Q23" s="226"/>
      <c r="R23" s="46"/>
      <c r="S23" s="133" t="s">
        <v>17</v>
      </c>
      <c r="T23" s="135"/>
      <c r="U23" s="135"/>
      <c r="V23" s="135"/>
      <c r="W23" s="135"/>
      <c r="X23" s="136"/>
      <c r="Z23" s="137"/>
      <c r="AA23" s="138"/>
      <c r="AB23" s="138"/>
      <c r="AC23" s="138"/>
      <c r="AD23" s="138"/>
      <c r="AE23" s="139"/>
      <c r="AM23" s="53"/>
      <c r="AN23" s="53"/>
      <c r="AO23" s="74"/>
    </row>
    <row r="24" spans="1:43" s="35" customFormat="1" ht="24" customHeight="1">
      <c r="A24" s="75" t="str">
        <f aca="true" ca="1" t="shared" si="1" ref="A24:B33">OFFSET(A24,-15,0)</f>
        <v>PDL</v>
      </c>
      <c r="B24" s="76">
        <f ca="1" t="shared" si="1"/>
        <v>72</v>
      </c>
      <c r="C24" s="77">
        <v>1</v>
      </c>
      <c r="D24" s="120" t="str">
        <f aca="true" ca="1" t="shared" si="2" ref="D24:E33">OFFSET(D24,-15,0)</f>
        <v>GAZERES Valentin</v>
      </c>
      <c r="E24" s="140" t="str">
        <f ca="1" t="shared" si="2"/>
        <v>M</v>
      </c>
      <c r="F24" s="26">
        <v>10</v>
      </c>
      <c r="G24" s="79">
        <v>0</v>
      </c>
      <c r="H24" s="79">
        <v>0</v>
      </c>
      <c r="I24" s="79">
        <v>0</v>
      </c>
      <c r="J24" s="79">
        <v>0</v>
      </c>
      <c r="K24" s="141">
        <v>0</v>
      </c>
      <c r="L24" s="81" t="s">
        <v>99</v>
      </c>
      <c r="M24" s="223">
        <f aca="true" t="shared" si="3" ref="M24:M33">SUM(G24:K24)</f>
        <v>0</v>
      </c>
      <c r="N24" s="224"/>
      <c r="O24" s="82"/>
      <c r="P24" s="225">
        <f aca="true" ca="1" t="shared" si="4" ref="P24:P33">SUM(OFFSET(P24,0,-10),OFFSET(P24,0,-3))</f>
        <v>10</v>
      </c>
      <c r="Q24" s="280"/>
      <c r="R24" s="46"/>
      <c r="S24" s="87"/>
      <c r="T24" s="85"/>
      <c r="U24" s="85"/>
      <c r="V24" s="85"/>
      <c r="W24" s="85"/>
      <c r="X24" s="86"/>
      <c r="Z24" s="83"/>
      <c r="AA24" s="85"/>
      <c r="AB24" s="85"/>
      <c r="AC24" s="85"/>
      <c r="AD24" s="85"/>
      <c r="AE24" s="86"/>
      <c r="AN24" s="53"/>
      <c r="AO24" s="39"/>
      <c r="AQ24" s="125">
        <f aca="true" t="shared" si="5" ref="AQ24:AQ33">COUNT(G24:K24)</f>
        <v>5</v>
      </c>
    </row>
    <row r="25" spans="1:43" s="35" customFormat="1" ht="21" customHeight="1">
      <c r="A25" s="75" t="str">
        <f ca="1" t="shared" si="1"/>
        <v>PDL</v>
      </c>
      <c r="B25" s="76">
        <f ca="1" t="shared" si="1"/>
        <v>72</v>
      </c>
      <c r="C25" s="77">
        <v>2</v>
      </c>
      <c r="D25" s="120" t="str">
        <f ca="1" t="shared" si="2"/>
        <v>BOUSSARD Clement</v>
      </c>
      <c r="E25" s="140" t="str">
        <f ca="1" t="shared" si="2"/>
        <v>M</v>
      </c>
      <c r="F25" s="26">
        <v>50</v>
      </c>
      <c r="G25" s="79">
        <v>10</v>
      </c>
      <c r="H25" s="79">
        <v>0</v>
      </c>
      <c r="I25" s="79">
        <v>10</v>
      </c>
      <c r="J25" s="79">
        <v>10</v>
      </c>
      <c r="K25" s="141">
        <v>10</v>
      </c>
      <c r="L25" s="81" t="s">
        <v>99</v>
      </c>
      <c r="M25" s="223">
        <f t="shared" si="3"/>
        <v>40</v>
      </c>
      <c r="N25" s="224"/>
      <c r="O25" s="82"/>
      <c r="P25" s="225">
        <f ca="1" t="shared" si="4"/>
        <v>90</v>
      </c>
      <c r="Q25" s="280"/>
      <c r="R25" s="46"/>
      <c r="S25" s="83" t="s">
        <v>136</v>
      </c>
      <c r="T25" s="85"/>
      <c r="U25" s="85"/>
      <c r="V25" s="85"/>
      <c r="W25" s="85"/>
      <c r="X25" s="86"/>
      <c r="Z25" s="83"/>
      <c r="AA25" s="85"/>
      <c r="AB25" s="85"/>
      <c r="AC25" s="85"/>
      <c r="AD25" s="85"/>
      <c r="AE25" s="86"/>
      <c r="AM25" s="53"/>
      <c r="AN25" s="53"/>
      <c r="AO25" s="39"/>
      <c r="AQ25" s="125">
        <f t="shared" si="5"/>
        <v>5</v>
      </c>
    </row>
    <row r="26" spans="1:50" s="35" customFormat="1" ht="21" customHeight="1">
      <c r="A26" s="75" t="str">
        <f ca="1" t="shared" si="1"/>
        <v>PDL</v>
      </c>
      <c r="B26" s="76">
        <f ca="1" t="shared" si="1"/>
        <v>72</v>
      </c>
      <c r="C26" s="77">
        <v>3</v>
      </c>
      <c r="D26" s="120" t="str">
        <f ca="1" t="shared" si="2"/>
        <v>TRILLOT Antonin</v>
      </c>
      <c r="E26" s="140" t="str">
        <f ca="1" t="shared" si="2"/>
        <v>M</v>
      </c>
      <c r="F26" s="26">
        <v>60</v>
      </c>
      <c r="G26" s="79">
        <v>10</v>
      </c>
      <c r="H26" s="79">
        <v>0</v>
      </c>
      <c r="I26" s="79">
        <v>0</v>
      </c>
      <c r="J26" s="79">
        <v>0</v>
      </c>
      <c r="K26" s="141">
        <v>0</v>
      </c>
      <c r="L26" s="81" t="s">
        <v>99</v>
      </c>
      <c r="M26" s="223">
        <f t="shared" si="3"/>
        <v>10</v>
      </c>
      <c r="N26" s="224"/>
      <c r="O26" s="82"/>
      <c r="P26" s="225">
        <f ca="1" t="shared" si="4"/>
        <v>70</v>
      </c>
      <c r="Q26" s="280"/>
      <c r="R26" s="46"/>
      <c r="S26" s="83" t="s">
        <v>41</v>
      </c>
      <c r="T26" s="85"/>
      <c r="U26" s="85"/>
      <c r="V26" s="85"/>
      <c r="W26" s="85"/>
      <c r="X26" s="86"/>
      <c r="Z26" s="83"/>
      <c r="AA26" s="85"/>
      <c r="AB26" s="85"/>
      <c r="AC26" s="85"/>
      <c r="AD26" s="85"/>
      <c r="AE26" s="86"/>
      <c r="AM26" s="53"/>
      <c r="AN26" s="53"/>
      <c r="AO26" s="39"/>
      <c r="AQ26" s="125">
        <f t="shared" si="5"/>
        <v>5</v>
      </c>
      <c r="AR26" s="23"/>
      <c r="AT26" s="24"/>
      <c r="AU26" s="24"/>
      <c r="AV26" s="53"/>
      <c r="AW26" s="53"/>
      <c r="AX26" s="53"/>
    </row>
    <row r="27" spans="1:50" s="35" customFormat="1" ht="21" customHeight="1">
      <c r="A27" s="75" t="str">
        <f ca="1" t="shared" si="1"/>
        <v>BRE</v>
      </c>
      <c r="B27" s="76">
        <f ca="1" t="shared" si="1"/>
        <v>35</v>
      </c>
      <c r="C27" s="77">
        <v>4</v>
      </c>
      <c r="D27" s="120" t="str">
        <f ca="1" t="shared" si="2"/>
        <v>DELECOLLE Hugo</v>
      </c>
      <c r="E27" s="140" t="str">
        <f ca="1" t="shared" si="2"/>
        <v>M</v>
      </c>
      <c r="F27" s="26">
        <v>10</v>
      </c>
      <c r="G27" s="79">
        <v>0</v>
      </c>
      <c r="H27" s="79">
        <v>0</v>
      </c>
      <c r="I27" s="79">
        <v>10</v>
      </c>
      <c r="J27" s="79">
        <v>0</v>
      </c>
      <c r="K27" s="141">
        <v>10</v>
      </c>
      <c r="L27" s="81" t="s">
        <v>99</v>
      </c>
      <c r="M27" s="223">
        <f t="shared" si="3"/>
        <v>20</v>
      </c>
      <c r="N27" s="224"/>
      <c r="O27" s="82"/>
      <c r="P27" s="225">
        <f ca="1" t="shared" si="4"/>
        <v>30</v>
      </c>
      <c r="Q27" s="280"/>
      <c r="R27" s="46"/>
      <c r="S27" s="87"/>
      <c r="T27" s="85"/>
      <c r="U27" s="85"/>
      <c r="V27" s="85"/>
      <c r="W27" s="85"/>
      <c r="X27" s="86"/>
      <c r="Z27" s="83"/>
      <c r="AA27" s="85"/>
      <c r="AB27" s="85"/>
      <c r="AC27" s="85"/>
      <c r="AD27" s="85"/>
      <c r="AE27" s="86"/>
      <c r="AM27" s="53"/>
      <c r="AN27" s="53"/>
      <c r="AO27" s="39"/>
      <c r="AQ27" s="125">
        <f t="shared" si="5"/>
        <v>5</v>
      </c>
      <c r="AR27" s="24"/>
      <c r="AT27" s="24"/>
      <c r="AU27" s="24"/>
      <c r="AV27" s="53"/>
      <c r="AW27" s="53"/>
      <c r="AX27" s="53"/>
    </row>
    <row r="28" spans="1:50" s="35" customFormat="1" ht="21" customHeight="1">
      <c r="A28" s="75" t="str">
        <f ca="1" t="shared" si="1"/>
        <v>PDL</v>
      </c>
      <c r="B28" s="76">
        <f ca="1" t="shared" si="1"/>
        <v>72</v>
      </c>
      <c r="C28" s="77">
        <v>5</v>
      </c>
      <c r="D28" s="120" t="str">
        <f ca="1" t="shared" si="2"/>
        <v>DENIS Alexandre</v>
      </c>
      <c r="E28" s="140" t="str">
        <f ca="1" t="shared" si="2"/>
        <v>M</v>
      </c>
      <c r="F28" s="26">
        <v>67</v>
      </c>
      <c r="G28" s="79">
        <v>10</v>
      </c>
      <c r="H28" s="79">
        <v>10</v>
      </c>
      <c r="I28" s="79">
        <v>10</v>
      </c>
      <c r="J28" s="79">
        <v>7</v>
      </c>
      <c r="K28" s="141">
        <v>0</v>
      </c>
      <c r="L28" s="81" t="s">
        <v>99</v>
      </c>
      <c r="M28" s="223">
        <f t="shared" si="3"/>
        <v>37</v>
      </c>
      <c r="N28" s="224"/>
      <c r="O28" s="82"/>
      <c r="P28" s="225">
        <f ca="1" t="shared" si="4"/>
        <v>104</v>
      </c>
      <c r="Q28" s="280"/>
      <c r="R28" s="46"/>
      <c r="S28" s="87"/>
      <c r="T28" s="85"/>
      <c r="U28" s="85"/>
      <c r="V28" s="85"/>
      <c r="W28" s="85"/>
      <c r="X28" s="86"/>
      <c r="Z28" s="83"/>
      <c r="AA28" s="85"/>
      <c r="AB28" s="85"/>
      <c r="AC28" s="85"/>
      <c r="AD28" s="85"/>
      <c r="AE28" s="86"/>
      <c r="AM28" s="53"/>
      <c r="AN28" s="53"/>
      <c r="AO28" s="39"/>
      <c r="AQ28" s="125">
        <f t="shared" si="5"/>
        <v>5</v>
      </c>
      <c r="AR28" s="33"/>
      <c r="AT28" s="24"/>
      <c r="AU28" s="24"/>
      <c r="AV28" s="53"/>
      <c r="AW28" s="53"/>
      <c r="AX28" s="53"/>
    </row>
    <row r="29" spans="1:44" s="35" customFormat="1" ht="21" customHeight="1">
      <c r="A29" s="75" t="str">
        <f ca="1" t="shared" si="1"/>
        <v>PDL</v>
      </c>
      <c r="B29" s="76">
        <f ca="1" t="shared" si="1"/>
        <v>72</v>
      </c>
      <c r="C29" s="77">
        <v>6</v>
      </c>
      <c r="D29" s="120" t="str">
        <f ca="1" t="shared" si="2"/>
        <v>DEZILLE Yann</v>
      </c>
      <c r="E29" s="140" t="str">
        <f ca="1" t="shared" si="2"/>
        <v>M</v>
      </c>
      <c r="F29" s="26">
        <v>47</v>
      </c>
      <c r="G29" s="79">
        <v>0</v>
      </c>
      <c r="H29" s="79">
        <v>0</v>
      </c>
      <c r="I29" s="79">
        <v>0</v>
      </c>
      <c r="J29" s="79">
        <v>10</v>
      </c>
      <c r="K29" s="141">
        <v>0</v>
      </c>
      <c r="L29" s="81" t="s">
        <v>99</v>
      </c>
      <c r="M29" s="223">
        <f t="shared" si="3"/>
        <v>10</v>
      </c>
      <c r="N29" s="224"/>
      <c r="O29" s="82"/>
      <c r="P29" s="225">
        <f ca="1" t="shared" si="4"/>
        <v>57</v>
      </c>
      <c r="Q29" s="226"/>
      <c r="R29" s="46"/>
      <c r="S29" s="87"/>
      <c r="T29" s="85"/>
      <c r="U29" s="85"/>
      <c r="V29" s="85"/>
      <c r="W29" s="85"/>
      <c r="X29" s="86"/>
      <c r="Z29" s="83"/>
      <c r="AA29" s="85"/>
      <c r="AB29" s="85"/>
      <c r="AC29" s="85"/>
      <c r="AD29" s="85"/>
      <c r="AE29" s="86"/>
      <c r="AM29" s="53"/>
      <c r="AN29" s="53"/>
      <c r="AO29" s="39"/>
      <c r="AQ29" s="125">
        <f t="shared" si="5"/>
        <v>5</v>
      </c>
      <c r="AR29" s="24"/>
    </row>
    <row r="30" spans="1:44" s="35" customFormat="1" ht="21" customHeight="1">
      <c r="A30" s="75" t="str">
        <f ca="1" t="shared" si="1"/>
        <v>PDL</v>
      </c>
      <c r="B30" s="76">
        <f ca="1" t="shared" si="1"/>
        <v>72</v>
      </c>
      <c r="C30" s="77">
        <v>7</v>
      </c>
      <c r="D30" s="120" t="str">
        <f ca="1" t="shared" si="2"/>
        <v>EUSTACHE Jonathan</v>
      </c>
      <c r="E30" s="140" t="str">
        <f ca="1" t="shared" si="2"/>
        <v>M</v>
      </c>
      <c r="F30" s="26">
        <v>0</v>
      </c>
      <c r="G30" s="79">
        <v>0</v>
      </c>
      <c r="H30" s="79">
        <v>10</v>
      </c>
      <c r="I30" s="79">
        <v>10</v>
      </c>
      <c r="J30" s="79">
        <v>10</v>
      </c>
      <c r="K30" s="141">
        <v>10</v>
      </c>
      <c r="L30" s="81" t="s">
        <v>99</v>
      </c>
      <c r="M30" s="223">
        <f t="shared" si="3"/>
        <v>40</v>
      </c>
      <c r="N30" s="224"/>
      <c r="O30" s="82"/>
      <c r="P30" s="225">
        <f ca="1" t="shared" si="4"/>
        <v>40</v>
      </c>
      <c r="Q30" s="226"/>
      <c r="R30" s="46"/>
      <c r="S30" s="87"/>
      <c r="T30" s="85"/>
      <c r="U30" s="85"/>
      <c r="V30" s="85"/>
      <c r="W30" s="85"/>
      <c r="X30" s="86"/>
      <c r="Z30" s="83"/>
      <c r="AA30" s="85"/>
      <c r="AB30" s="85"/>
      <c r="AC30" s="85"/>
      <c r="AD30" s="85"/>
      <c r="AE30" s="86"/>
      <c r="AM30" s="53"/>
      <c r="AN30" s="53"/>
      <c r="AO30" s="39"/>
      <c r="AQ30" s="125">
        <f t="shared" si="5"/>
        <v>5</v>
      </c>
      <c r="AR30" s="24"/>
    </row>
    <row r="31" spans="1:44" s="35" customFormat="1" ht="21" customHeight="1">
      <c r="A31" s="75" t="str">
        <f ca="1" t="shared" si="1"/>
        <v>BRE</v>
      </c>
      <c r="B31" s="76">
        <f ca="1" t="shared" si="1"/>
        <v>35</v>
      </c>
      <c r="C31" s="77">
        <v>8</v>
      </c>
      <c r="D31" s="120" t="str">
        <f ca="1" t="shared" si="2"/>
        <v>PIERA Theo</v>
      </c>
      <c r="E31" s="140" t="str">
        <f ca="1" t="shared" si="2"/>
        <v>M</v>
      </c>
      <c r="F31" s="26">
        <v>60</v>
      </c>
      <c r="G31" s="79">
        <v>10</v>
      </c>
      <c r="H31" s="79">
        <v>10</v>
      </c>
      <c r="I31" s="79" t="str">
        <f>IF(L31&lt;&gt;"","-","")</f>
        <v>-</v>
      </c>
      <c r="J31" s="79" t="str">
        <f>IF(L31&lt;&gt;"","-","")</f>
        <v>-</v>
      </c>
      <c r="K31" s="141" t="str">
        <f>IF(L31&lt;&gt;"","-","")</f>
        <v>-</v>
      </c>
      <c r="L31" s="81" t="s">
        <v>226</v>
      </c>
      <c r="M31" s="223">
        <f t="shared" si="3"/>
        <v>20</v>
      </c>
      <c r="N31" s="224"/>
      <c r="O31" s="82"/>
      <c r="P31" s="225">
        <f ca="1" t="shared" si="4"/>
        <v>80</v>
      </c>
      <c r="Q31" s="280"/>
      <c r="R31" s="46"/>
      <c r="S31" s="87"/>
      <c r="T31" s="85"/>
      <c r="U31" s="85"/>
      <c r="V31" s="85"/>
      <c r="W31" s="85"/>
      <c r="X31" s="86"/>
      <c r="Z31" s="83"/>
      <c r="AA31" s="85"/>
      <c r="AB31" s="85"/>
      <c r="AC31" s="85"/>
      <c r="AD31" s="85"/>
      <c r="AE31" s="86"/>
      <c r="AM31" s="53"/>
      <c r="AN31" s="53"/>
      <c r="AO31" s="39"/>
      <c r="AQ31" s="125">
        <f t="shared" si="5"/>
        <v>2</v>
      </c>
      <c r="AR31" s="24"/>
    </row>
    <row r="32" spans="1:45" s="35" customFormat="1" ht="21" customHeight="1">
      <c r="A32" s="75" t="str">
        <f ca="1" t="shared" si="1"/>
        <v>BRE</v>
      </c>
      <c r="B32" s="76">
        <f ca="1" t="shared" si="1"/>
        <v>35</v>
      </c>
      <c r="C32" s="77">
        <v>9</v>
      </c>
      <c r="D32" s="153" t="str">
        <f ca="1" t="shared" si="2"/>
        <v>ROLLAND Mathis</v>
      </c>
      <c r="E32" s="140" t="str">
        <f ca="1" t="shared" si="2"/>
        <v>M</v>
      </c>
      <c r="F32" s="26">
        <v>20</v>
      </c>
      <c r="G32" s="79">
        <v>0</v>
      </c>
      <c r="H32" s="79">
        <v>10</v>
      </c>
      <c r="I32" s="79">
        <v>0</v>
      </c>
      <c r="J32" s="79">
        <v>0</v>
      </c>
      <c r="K32" s="141">
        <f>IF(L32&lt;&gt;"","-","")</f>
      </c>
      <c r="L32" s="81"/>
      <c r="M32" s="223">
        <f t="shared" si="3"/>
        <v>10</v>
      </c>
      <c r="N32" s="224"/>
      <c r="O32" s="82"/>
      <c r="P32" s="234">
        <f ca="1" t="shared" si="4"/>
        <v>30</v>
      </c>
      <c r="Q32" s="226"/>
      <c r="R32" s="102"/>
      <c r="S32" s="87"/>
      <c r="T32" s="85"/>
      <c r="U32" s="85"/>
      <c r="V32" s="85"/>
      <c r="W32" s="85"/>
      <c r="X32" s="86"/>
      <c r="Z32" s="83"/>
      <c r="AA32" s="85"/>
      <c r="AB32" s="85"/>
      <c r="AC32" s="85"/>
      <c r="AD32" s="85"/>
      <c r="AE32" s="86"/>
      <c r="AN32" s="106"/>
      <c r="AO32" s="106"/>
      <c r="AP32" s="106"/>
      <c r="AQ32" s="125">
        <f t="shared" si="5"/>
        <v>4</v>
      </c>
      <c r="AR32" s="53"/>
      <c r="AS32" s="53"/>
    </row>
    <row r="33" spans="1:45" s="35" customFormat="1" ht="21" customHeight="1" thickBot="1">
      <c r="A33" s="88" t="str">
        <f ca="1" t="shared" si="1"/>
        <v>PDL</v>
      </c>
      <c r="B33" s="89">
        <f ca="1" t="shared" si="1"/>
        <v>49</v>
      </c>
      <c r="C33" s="90">
        <v>10</v>
      </c>
      <c r="D33" s="142" t="str">
        <f ca="1" t="shared" si="2"/>
        <v>BELLEUVRE Bastien</v>
      </c>
      <c r="E33" s="143" t="str">
        <f ca="1" t="shared" si="2"/>
        <v>M</v>
      </c>
      <c r="F33" s="92">
        <v>60</v>
      </c>
      <c r="G33" s="93">
        <v>0</v>
      </c>
      <c r="H33" s="93">
        <v>10</v>
      </c>
      <c r="I33" s="93">
        <v>10</v>
      </c>
      <c r="J33" s="93">
        <v>10</v>
      </c>
      <c r="K33" s="144">
        <v>0</v>
      </c>
      <c r="L33" s="95" t="s">
        <v>99</v>
      </c>
      <c r="M33" s="235">
        <f t="shared" si="3"/>
        <v>30</v>
      </c>
      <c r="N33" s="236"/>
      <c r="O33" s="82"/>
      <c r="P33" s="234">
        <f ca="1" t="shared" si="4"/>
        <v>90</v>
      </c>
      <c r="Q33" s="226"/>
      <c r="R33" s="102"/>
      <c r="S33" s="96"/>
      <c r="T33" s="98"/>
      <c r="U33" s="98"/>
      <c r="V33" s="98"/>
      <c r="W33" s="98"/>
      <c r="X33" s="99"/>
      <c r="Z33" s="100"/>
      <c r="AA33" s="98"/>
      <c r="AB33" s="98"/>
      <c r="AC33" s="98"/>
      <c r="AD33" s="98"/>
      <c r="AE33" s="99"/>
      <c r="AN33" s="106"/>
      <c r="AO33" s="106"/>
      <c r="AP33" s="106"/>
      <c r="AQ33" s="125">
        <f t="shared" si="5"/>
        <v>5</v>
      </c>
      <c r="AR33" s="53"/>
      <c r="AS33" s="53"/>
    </row>
    <row r="34" spans="1:37" s="35" customFormat="1" ht="13.5" customHeight="1">
      <c r="A34" s="37"/>
      <c r="B34" s="37"/>
      <c r="C34" s="101" t="s">
        <v>101</v>
      </c>
      <c r="D34" s="101"/>
      <c r="E34" s="101"/>
      <c r="F34" s="101"/>
      <c r="G34" s="101"/>
      <c r="H34" s="101"/>
      <c r="I34" s="101"/>
      <c r="J34" s="101"/>
      <c r="K34" s="101"/>
      <c r="L34" s="101"/>
      <c r="M34" s="233" t="s">
        <v>102</v>
      </c>
      <c r="N34" s="233"/>
      <c r="O34" s="233"/>
      <c r="P34" s="233"/>
      <c r="Q34" s="233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110"/>
      <c r="AG34" s="110"/>
      <c r="AH34" s="110"/>
      <c r="AI34" s="110"/>
      <c r="AJ34" s="110"/>
      <c r="AK34" s="37"/>
    </row>
    <row r="35" spans="1:39" s="35" customFormat="1" ht="14.25" customHeight="1" hidden="1">
      <c r="A35" s="37"/>
      <c r="B35" s="37"/>
      <c r="C35" s="145">
        <f>COUNT(L35:AJ35,S42:X42,Z42:AE42)</f>
        <v>24</v>
      </c>
      <c r="D35" s="145"/>
      <c r="E35" s="125"/>
      <c r="F35" s="125"/>
      <c r="G35" s="276" t="s">
        <v>103</v>
      </c>
      <c r="H35" s="277"/>
      <c r="I35" s="277"/>
      <c r="J35" s="277"/>
      <c r="K35" s="277"/>
      <c r="L35" s="112">
        <v>1</v>
      </c>
      <c r="M35" s="112">
        <v>2</v>
      </c>
      <c r="N35" s="112">
        <v>3</v>
      </c>
      <c r="O35" s="112">
        <v>4</v>
      </c>
      <c r="P35" s="112">
        <v>5</v>
      </c>
      <c r="Q35" s="112">
        <v>6</v>
      </c>
      <c r="R35" s="112">
        <v>7</v>
      </c>
      <c r="S35" s="112">
        <v>8</v>
      </c>
      <c r="T35" s="112">
        <v>9</v>
      </c>
      <c r="U35" s="112">
        <v>10</v>
      </c>
      <c r="V35" s="112">
        <v>11</v>
      </c>
      <c r="W35" s="112">
        <v>12</v>
      </c>
      <c r="X35" s="112">
        <v>16</v>
      </c>
      <c r="Y35" s="112">
        <v>13</v>
      </c>
      <c r="Z35" s="112">
        <v>14</v>
      </c>
      <c r="AA35" s="112">
        <v>15</v>
      </c>
      <c r="AB35" s="112">
        <v>17</v>
      </c>
      <c r="AC35" s="112"/>
      <c r="AD35" s="112">
        <v>18</v>
      </c>
      <c r="AE35" s="112">
        <v>19</v>
      </c>
      <c r="AF35" s="112">
        <v>20</v>
      </c>
      <c r="AG35" s="112">
        <v>21</v>
      </c>
      <c r="AH35" s="112"/>
      <c r="AI35" s="112">
        <v>22</v>
      </c>
      <c r="AJ35" s="112">
        <v>23</v>
      </c>
      <c r="AK35" s="114"/>
      <c r="AL35" s="44"/>
      <c r="AM35" s="44"/>
    </row>
    <row r="36" spans="1:39" s="35" customFormat="1" ht="14.25" customHeight="1" hidden="1">
      <c r="A36" s="37"/>
      <c r="B36" s="37"/>
      <c r="C36" s="125"/>
      <c r="D36" s="125"/>
      <c r="E36" s="125"/>
      <c r="F36" s="125"/>
      <c r="G36" s="278" t="s">
        <v>104</v>
      </c>
      <c r="H36" s="279"/>
      <c r="I36" s="279"/>
      <c r="J36" s="279"/>
      <c r="K36" s="279"/>
      <c r="L36" s="112">
        <v>1</v>
      </c>
      <c r="M36" s="112">
        <v>1</v>
      </c>
      <c r="N36" s="112">
        <v>1</v>
      </c>
      <c r="O36" s="112">
        <v>1</v>
      </c>
      <c r="P36" s="112">
        <v>1</v>
      </c>
      <c r="Q36" s="112">
        <v>2</v>
      </c>
      <c r="R36" s="112">
        <v>2</v>
      </c>
      <c r="S36" s="112">
        <v>2</v>
      </c>
      <c r="T36" s="112">
        <v>2</v>
      </c>
      <c r="U36" s="112">
        <v>2</v>
      </c>
      <c r="V36" s="112">
        <v>3</v>
      </c>
      <c r="W36" s="112">
        <v>3</v>
      </c>
      <c r="X36" s="112">
        <v>3</v>
      </c>
      <c r="Y36" s="112">
        <v>3</v>
      </c>
      <c r="Z36" s="112">
        <v>4</v>
      </c>
      <c r="AA36" s="112">
        <v>4</v>
      </c>
      <c r="AB36" s="112">
        <v>4</v>
      </c>
      <c r="AC36" s="112"/>
      <c r="AD36" s="112">
        <v>4</v>
      </c>
      <c r="AE36" s="112">
        <v>5</v>
      </c>
      <c r="AF36" s="112">
        <v>4</v>
      </c>
      <c r="AG36" s="112">
        <v>5</v>
      </c>
      <c r="AH36" s="112"/>
      <c r="AI36" s="112">
        <v>5</v>
      </c>
      <c r="AJ36" s="112">
        <v>5</v>
      </c>
      <c r="AK36" s="114"/>
      <c r="AL36" s="44"/>
      <c r="AM36" s="44"/>
    </row>
    <row r="37" spans="1:37" s="35" customFormat="1" ht="14.25" customHeight="1" hidden="1">
      <c r="A37" s="37"/>
      <c r="B37" s="37"/>
      <c r="C37" s="145"/>
      <c r="D37" s="125"/>
      <c r="E37" s="125"/>
      <c r="F37" s="125"/>
      <c r="G37" s="278" t="s">
        <v>105</v>
      </c>
      <c r="H37" s="279"/>
      <c r="I37" s="279"/>
      <c r="J37" s="279"/>
      <c r="K37" s="279"/>
      <c r="L37" s="112">
        <v>1</v>
      </c>
      <c r="M37" s="112">
        <v>1</v>
      </c>
      <c r="N37" s="112">
        <v>1</v>
      </c>
      <c r="O37" s="112">
        <v>1</v>
      </c>
      <c r="P37" s="112">
        <v>2</v>
      </c>
      <c r="Q37" s="112">
        <v>1</v>
      </c>
      <c r="R37" s="112">
        <v>2</v>
      </c>
      <c r="S37" s="112">
        <v>2</v>
      </c>
      <c r="T37" s="112">
        <v>2</v>
      </c>
      <c r="U37" s="112">
        <v>2</v>
      </c>
      <c r="V37" s="112">
        <v>3</v>
      </c>
      <c r="W37" s="112">
        <v>3</v>
      </c>
      <c r="X37" s="112">
        <v>3</v>
      </c>
      <c r="Y37" s="112">
        <v>3</v>
      </c>
      <c r="Z37" s="112">
        <v>3</v>
      </c>
      <c r="AA37" s="112">
        <v>3</v>
      </c>
      <c r="AB37" s="112">
        <v>3</v>
      </c>
      <c r="AC37" s="112"/>
      <c r="AD37" s="112">
        <v>4</v>
      </c>
      <c r="AE37" s="112">
        <v>5</v>
      </c>
      <c r="AF37" s="112">
        <v>4</v>
      </c>
      <c r="AG37" s="112">
        <v>4</v>
      </c>
      <c r="AH37" s="112"/>
      <c r="AI37" s="112">
        <v>4</v>
      </c>
      <c r="AJ37" s="112">
        <v>5</v>
      </c>
      <c r="AK37" s="114"/>
    </row>
    <row r="38" spans="1:45" s="35" customFormat="1" ht="5.25" customHeight="1" hidden="1">
      <c r="A38" s="1"/>
      <c r="B38" s="1"/>
      <c r="C38" s="146"/>
      <c r="D38" s="125"/>
      <c r="E38" s="147"/>
      <c r="F38" s="148"/>
      <c r="G38" s="147"/>
      <c r="H38" s="147"/>
      <c r="I38" s="147"/>
      <c r="J38" s="147"/>
      <c r="K38" s="147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15"/>
      <c r="AL38" s="3"/>
      <c r="AM38" s="3"/>
      <c r="AN38" s="3"/>
      <c r="AO38" s="3"/>
      <c r="AP38" s="3"/>
      <c r="AQ38" s="3"/>
      <c r="AR38" s="3"/>
      <c r="AS38" s="3"/>
    </row>
    <row r="39" spans="1:45" ht="15" hidden="1">
      <c r="A39" s="1"/>
      <c r="B39" s="1"/>
      <c r="C39" s="146"/>
      <c r="D39" s="119"/>
      <c r="E39" s="147"/>
      <c r="F39" s="148"/>
      <c r="G39" s="147"/>
      <c r="H39" s="147"/>
      <c r="I39" s="147"/>
      <c r="J39" s="147"/>
      <c r="K39" s="147"/>
      <c r="L39" s="150">
        <v>0</v>
      </c>
      <c r="M39" s="150">
        <v>10</v>
      </c>
      <c r="N39" s="150">
        <v>10</v>
      </c>
      <c r="O39" s="150">
        <v>10</v>
      </c>
      <c r="P39" s="150">
        <v>0</v>
      </c>
      <c r="Q39" s="150">
        <v>0</v>
      </c>
      <c r="R39" s="150">
        <v>0</v>
      </c>
      <c r="S39" s="150">
        <v>0</v>
      </c>
      <c r="T39" s="150">
        <v>0</v>
      </c>
      <c r="U39" s="150">
        <v>0</v>
      </c>
      <c r="V39" s="150">
        <v>0</v>
      </c>
      <c r="W39" s="150">
        <v>10</v>
      </c>
      <c r="X39" s="150"/>
      <c r="Y39" s="150">
        <v>0</v>
      </c>
      <c r="Z39" s="150">
        <v>0</v>
      </c>
      <c r="AA39" s="150">
        <v>0</v>
      </c>
      <c r="AB39" s="150">
        <v>10</v>
      </c>
      <c r="AC39" s="150"/>
      <c r="AD39" s="150">
        <v>0</v>
      </c>
      <c r="AE39" s="150">
        <v>0</v>
      </c>
      <c r="AF39" s="151">
        <v>7</v>
      </c>
      <c r="AG39" s="151">
        <v>0</v>
      </c>
      <c r="AH39" s="151"/>
      <c r="AI39" s="151">
        <v>10</v>
      </c>
      <c r="AJ39" s="151">
        <v>0</v>
      </c>
      <c r="AK39" s="3"/>
      <c r="AL39" s="3"/>
      <c r="AM39" s="3"/>
      <c r="AN39" s="3"/>
      <c r="AO39" s="3"/>
      <c r="AP39" s="3"/>
      <c r="AQ39" s="3"/>
      <c r="AR39" s="3"/>
      <c r="AS39" s="3"/>
    </row>
    <row r="40" spans="3:36" ht="15" hidden="1">
      <c r="C40" s="119"/>
      <c r="D40" s="119"/>
      <c r="E40" s="119"/>
      <c r="F40" s="119"/>
      <c r="G40" s="119"/>
      <c r="H40" s="119"/>
      <c r="I40" s="119"/>
      <c r="J40" s="119"/>
      <c r="K40" s="119"/>
      <c r="L40" s="150">
        <v>10</v>
      </c>
      <c r="M40" s="150">
        <v>10</v>
      </c>
      <c r="N40" s="150">
        <v>0</v>
      </c>
      <c r="O40" s="150">
        <v>0</v>
      </c>
      <c r="P40" s="150">
        <v>7</v>
      </c>
      <c r="Q40" s="150">
        <v>0</v>
      </c>
      <c r="R40" s="150">
        <v>0</v>
      </c>
      <c r="S40" s="150">
        <v>0</v>
      </c>
      <c r="T40" s="150">
        <v>0</v>
      </c>
      <c r="U40" s="150">
        <v>0</v>
      </c>
      <c r="V40" s="150">
        <v>10</v>
      </c>
      <c r="W40" s="150">
        <v>0</v>
      </c>
      <c r="X40" s="150">
        <v>0</v>
      </c>
      <c r="Y40" s="150">
        <v>0</v>
      </c>
      <c r="Z40" s="150">
        <v>10</v>
      </c>
      <c r="AA40" s="150">
        <v>0</v>
      </c>
      <c r="AB40" s="150">
        <v>0</v>
      </c>
      <c r="AC40" s="150"/>
      <c r="AD40" s="150">
        <v>10</v>
      </c>
      <c r="AE40" s="150">
        <v>10</v>
      </c>
      <c r="AF40" s="150">
        <v>0</v>
      </c>
      <c r="AG40" s="150">
        <v>10</v>
      </c>
      <c r="AH40" s="150"/>
      <c r="AI40" s="150">
        <v>0</v>
      </c>
      <c r="AJ40" s="116">
        <v>0</v>
      </c>
    </row>
    <row r="41" spans="3:35" ht="5.25" customHeight="1" hidden="1"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</row>
    <row r="42" spans="3:31" ht="14.25" customHeight="1" hidden="1">
      <c r="C42" s="119"/>
      <c r="D42" s="125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51">
        <v>24</v>
      </c>
      <c r="T42" s="151"/>
      <c r="U42" s="151"/>
      <c r="V42" s="151"/>
      <c r="W42" s="151"/>
      <c r="X42" s="151"/>
      <c r="Z42" s="151"/>
      <c r="AA42" s="151"/>
      <c r="AB42" s="151"/>
      <c r="AC42" s="151"/>
      <c r="AD42" s="151"/>
      <c r="AE42" s="151"/>
    </row>
    <row r="43" spans="3:31" ht="15" hidden="1">
      <c r="C43" s="119"/>
      <c r="D43" s="125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50">
        <v>5</v>
      </c>
      <c r="T43" s="150"/>
      <c r="U43" s="150"/>
      <c r="V43" s="150"/>
      <c r="W43" s="150"/>
      <c r="X43" s="150"/>
      <c r="Z43" s="150"/>
      <c r="AA43" s="150"/>
      <c r="AB43" s="150"/>
      <c r="AC43" s="150"/>
      <c r="AD43" s="150"/>
      <c r="AE43" s="150"/>
    </row>
    <row r="44" spans="3:31" ht="15" hidden="1"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50">
        <v>5</v>
      </c>
      <c r="T44" s="150"/>
      <c r="U44" s="150"/>
      <c r="V44" s="150"/>
      <c r="W44" s="150"/>
      <c r="X44" s="150"/>
      <c r="Z44" s="150"/>
      <c r="AA44" s="150"/>
      <c r="AB44" s="150"/>
      <c r="AC44" s="150"/>
      <c r="AD44" s="150"/>
      <c r="AE44" s="150"/>
    </row>
    <row r="45" spans="3:30" ht="4.5" customHeight="1" hidden="1"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</row>
    <row r="46" spans="3:31" ht="15" hidden="1"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50">
        <v>10</v>
      </c>
      <c r="T46" s="150"/>
      <c r="U46" s="150"/>
      <c r="V46" s="150"/>
      <c r="W46" s="150"/>
      <c r="X46" s="150"/>
      <c r="Z46" s="150"/>
      <c r="AA46" s="150"/>
      <c r="AB46" s="150"/>
      <c r="AC46" s="150"/>
      <c r="AD46" s="150"/>
      <c r="AE46" s="150"/>
    </row>
    <row r="47" spans="3:31" ht="15" hidden="1"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50">
        <v>0</v>
      </c>
      <c r="T47" s="150"/>
      <c r="U47" s="150"/>
      <c r="V47" s="150"/>
      <c r="W47" s="150"/>
      <c r="X47" s="150"/>
      <c r="Z47" s="150"/>
      <c r="AA47" s="150"/>
      <c r="AB47" s="150"/>
      <c r="AC47" s="150"/>
      <c r="AD47" s="150"/>
      <c r="AE47" s="150"/>
    </row>
  </sheetData>
  <sheetProtection selectLockedCells="1"/>
  <mergeCells count="56">
    <mergeCell ref="D20:F21"/>
    <mergeCell ref="X1:Z1"/>
    <mergeCell ref="D2:F2"/>
    <mergeCell ref="G2:K2"/>
    <mergeCell ref="M2:N2"/>
    <mergeCell ref="O2:R2"/>
    <mergeCell ref="X2:X3"/>
    <mergeCell ref="Y2:Y3"/>
    <mergeCell ref="Z2:Z3"/>
    <mergeCell ref="G4:K6"/>
    <mergeCell ref="Z5:AB6"/>
    <mergeCell ref="AC5:AE6"/>
    <mergeCell ref="M6:O6"/>
    <mergeCell ref="G8:K8"/>
    <mergeCell ref="G13:K13"/>
    <mergeCell ref="G14:K14"/>
    <mergeCell ref="D5:F5"/>
    <mergeCell ref="M5:W5"/>
    <mergeCell ref="G9:K9"/>
    <mergeCell ref="G11:K11"/>
    <mergeCell ref="G10:K10"/>
    <mergeCell ref="G12:K12"/>
    <mergeCell ref="Z22:AE22"/>
    <mergeCell ref="S22:X22"/>
    <mergeCell ref="Z19:AE19"/>
    <mergeCell ref="Z20:AE20"/>
    <mergeCell ref="M25:N25"/>
    <mergeCell ref="P25:Q25"/>
    <mergeCell ref="G15:K15"/>
    <mergeCell ref="G16:K16"/>
    <mergeCell ref="G17:K17"/>
    <mergeCell ref="G18:K18"/>
    <mergeCell ref="M23:N23"/>
    <mergeCell ref="P23:Q23"/>
    <mergeCell ref="M24:N24"/>
    <mergeCell ref="P24:Q24"/>
    <mergeCell ref="M34:Q34"/>
    <mergeCell ref="M26:N26"/>
    <mergeCell ref="P26:Q26"/>
    <mergeCell ref="M27:N27"/>
    <mergeCell ref="P27:Q27"/>
    <mergeCell ref="M28:N28"/>
    <mergeCell ref="P28:Q28"/>
    <mergeCell ref="M29:N29"/>
    <mergeCell ref="P29:Q29"/>
    <mergeCell ref="M30:N30"/>
    <mergeCell ref="G35:K35"/>
    <mergeCell ref="P30:Q30"/>
    <mergeCell ref="G36:K36"/>
    <mergeCell ref="G37:K37"/>
    <mergeCell ref="M31:N31"/>
    <mergeCell ref="P31:Q31"/>
    <mergeCell ref="M32:N32"/>
    <mergeCell ref="P32:Q32"/>
    <mergeCell ref="M33:N33"/>
    <mergeCell ref="P33:Q33"/>
  </mergeCells>
  <printOptions horizontalCentered="1"/>
  <pageMargins left="0.25" right="0.25" top="0.13" bottom="0.14" header="0.13" footer="0.14"/>
  <pageSetup fitToHeight="1" fitToWidth="1" horizontalDpi="600" verticalDpi="600" orientation="landscape" paperSize="9" scale="8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6" zoomScaleNormal="86" workbookViewId="0" topLeftCell="C8">
      <pane ySplit="1" topLeftCell="BM9" activePane="bottomLeft" state="frozen"/>
      <selection pane="topLeft" activeCell="G18" sqref="G18:K18"/>
      <selection pane="bottomLeft" activeCell="G8" sqref="G8:K8"/>
    </sheetView>
  </sheetViews>
  <sheetFormatPr defaultColWidth="4.00390625" defaultRowHeight="12.75"/>
  <cols>
    <col min="1" max="1" width="6.140625" style="8" hidden="1" customWidth="1"/>
    <col min="2" max="2" width="5.140625" style="8" hidden="1" customWidth="1"/>
    <col min="3" max="3" width="4.421875" style="8" customWidth="1"/>
    <col min="4" max="4" width="22.140625" style="8" customWidth="1"/>
    <col min="5" max="5" width="3.140625" style="8" customWidth="1"/>
    <col min="6" max="6" width="7.7109375" style="8" customWidth="1"/>
    <col min="7" max="11" width="3.8515625" style="8" customWidth="1"/>
    <col min="12" max="41" width="4.00390625" style="8" customWidth="1"/>
    <col min="42" max="42" width="27.28125" style="8" hidden="1" customWidth="1"/>
    <col min="43" max="43" width="4.00390625" style="8" hidden="1" customWidth="1"/>
    <col min="44" max="45" width="4.00390625" style="8" customWidth="1"/>
    <col min="46" max="46" width="10.421875" style="13" customWidth="1"/>
    <col min="47" max="240" width="11.421875" style="8" customWidth="1"/>
    <col min="241" max="241" width="4.421875" style="8" customWidth="1"/>
    <col min="242" max="242" width="22.140625" style="8" customWidth="1"/>
    <col min="243" max="243" width="3.140625" style="8" customWidth="1"/>
    <col min="244" max="244" width="7.7109375" style="8" customWidth="1"/>
    <col min="245" max="245" width="19.421875" style="8" customWidth="1"/>
    <col min="246" max="252" width="4.00390625" style="8" customWidth="1"/>
    <col min="253" max="254" width="11.421875" style="8" customWidth="1"/>
    <col min="255" max="16384" width="4.00390625" style="8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263" t="s">
        <v>0</v>
      </c>
      <c r="Y1" s="263"/>
      <c r="Z1" s="263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9"/>
      <c r="D2" s="264" t="s">
        <v>1</v>
      </c>
      <c r="E2" s="264"/>
      <c r="F2" s="265"/>
      <c r="G2" s="266" t="s">
        <v>349</v>
      </c>
      <c r="H2" s="266"/>
      <c r="I2" s="266"/>
      <c r="J2" s="266"/>
      <c r="K2" s="266"/>
      <c r="L2" s="4">
        <v>2</v>
      </c>
      <c r="M2" s="256" t="s">
        <v>3</v>
      </c>
      <c r="N2" s="256"/>
      <c r="O2" s="267">
        <f ca="1">TODAY()</f>
        <v>42163</v>
      </c>
      <c r="P2" s="267"/>
      <c r="Q2" s="267"/>
      <c r="R2" s="267"/>
      <c r="S2" s="5"/>
      <c r="T2" s="10" t="s">
        <v>228</v>
      </c>
      <c r="U2" s="10"/>
      <c r="V2" s="10"/>
      <c r="W2" s="5"/>
      <c r="X2" s="268" t="str">
        <f>IF(T2="","",T2)</f>
        <v>3</v>
      </c>
      <c r="Y2" s="268">
        <f>IF(U2="","",U2)</f>
      </c>
      <c r="Z2" s="268">
        <f>IF(V2="","",V2)</f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1"/>
      <c r="M3" s="11"/>
      <c r="N3" s="5"/>
      <c r="O3" s="5"/>
      <c r="P3" s="5"/>
      <c r="Q3" s="5"/>
      <c r="R3" s="5"/>
      <c r="S3" s="5"/>
      <c r="T3" s="3"/>
      <c r="U3" s="3"/>
      <c r="V3" s="3"/>
      <c r="W3" s="5"/>
      <c r="X3" s="269"/>
      <c r="Y3" s="269"/>
      <c r="Z3" s="269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5" customHeight="1" thickBot="1">
      <c r="A4" s="1"/>
      <c r="B4" s="1"/>
      <c r="C4" s="9"/>
      <c r="D4" s="3"/>
      <c r="E4" s="3"/>
      <c r="G4" s="270"/>
      <c r="H4" s="270"/>
      <c r="I4" s="270"/>
      <c r="J4" s="270"/>
      <c r="K4" s="27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5" customHeight="1" thickTop="1">
      <c r="A5" s="1"/>
      <c r="B5" s="1"/>
      <c r="C5" s="9"/>
      <c r="D5" s="271" t="s">
        <v>5</v>
      </c>
      <c r="E5" s="271"/>
      <c r="F5" s="272"/>
      <c r="G5" s="270"/>
      <c r="H5" s="270"/>
      <c r="I5" s="270"/>
      <c r="J5" s="270"/>
      <c r="K5" s="270"/>
      <c r="L5" s="3"/>
      <c r="M5" s="273" t="s">
        <v>6</v>
      </c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5"/>
      <c r="Y5" s="5"/>
      <c r="Z5" s="274" t="s">
        <v>7</v>
      </c>
      <c r="AA5" s="274"/>
      <c r="AB5" s="275"/>
      <c r="AC5" s="250" t="str">
        <f>LEFT(G2,2)</f>
        <v>28</v>
      </c>
      <c r="AD5" s="251"/>
      <c r="AE5" s="252"/>
      <c r="AH5" s="6"/>
      <c r="AI5" s="6"/>
      <c r="AJ5" s="6"/>
      <c r="AK5" s="12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270"/>
      <c r="H6" s="270"/>
      <c r="I6" s="270"/>
      <c r="J6" s="270"/>
      <c r="K6" s="270"/>
      <c r="L6" s="3"/>
      <c r="M6" s="256" t="s">
        <v>8</v>
      </c>
      <c r="N6" s="256"/>
      <c r="O6" s="256"/>
      <c r="P6" s="3"/>
      <c r="Q6" s="3"/>
      <c r="R6" s="3"/>
      <c r="S6" s="3"/>
      <c r="T6" s="3"/>
      <c r="U6" s="3"/>
      <c r="V6" s="3"/>
      <c r="W6" s="5"/>
      <c r="X6" s="5"/>
      <c r="Y6" s="5"/>
      <c r="Z6" s="274"/>
      <c r="AA6" s="274"/>
      <c r="AB6" s="275"/>
      <c r="AC6" s="253"/>
      <c r="AD6" s="254"/>
      <c r="AE6" s="255"/>
      <c r="AH6" s="6"/>
      <c r="AI6" s="6"/>
      <c r="AJ6" s="6"/>
      <c r="AK6" s="12"/>
      <c r="AL6" s="14"/>
      <c r="AM6" s="14"/>
      <c r="AN6" s="14"/>
      <c r="AO6" s="14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5"/>
      <c r="AG7" s="15"/>
      <c r="AH7" s="15"/>
      <c r="AI7" s="15"/>
      <c r="AJ7" s="15"/>
      <c r="AK7" s="16"/>
      <c r="AP7" s="17"/>
      <c r="AQ7" s="3"/>
      <c r="AR7" s="3"/>
    </row>
    <row r="8" spans="1:46" ht="19.5" customHeight="1">
      <c r="A8" s="18" t="s">
        <v>9</v>
      </c>
      <c r="B8" s="18" t="s">
        <v>10</v>
      </c>
      <c r="C8" s="19" t="s">
        <v>11</v>
      </c>
      <c r="D8" s="20" t="s">
        <v>12</v>
      </c>
      <c r="E8" s="20" t="s">
        <v>13</v>
      </c>
      <c r="F8" s="19" t="s">
        <v>14</v>
      </c>
      <c r="G8" s="257" t="s">
        <v>15</v>
      </c>
      <c r="H8" s="258"/>
      <c r="I8" s="258"/>
      <c r="J8" s="258"/>
      <c r="K8" s="259"/>
      <c r="L8" s="21" t="s">
        <v>78</v>
      </c>
      <c r="M8" s="21" t="s">
        <v>107</v>
      </c>
      <c r="N8" s="21" t="s">
        <v>26</v>
      </c>
      <c r="O8" s="21" t="s">
        <v>108</v>
      </c>
      <c r="P8" s="21" t="s">
        <v>109</v>
      </c>
      <c r="Q8" s="21" t="s">
        <v>25</v>
      </c>
      <c r="R8" s="21" t="s">
        <v>22</v>
      </c>
      <c r="S8" s="21" t="s">
        <v>24</v>
      </c>
      <c r="T8" s="21" t="s">
        <v>23</v>
      </c>
      <c r="U8" s="21" t="s">
        <v>110</v>
      </c>
      <c r="V8" s="21" t="s">
        <v>16</v>
      </c>
      <c r="W8" s="21" t="s">
        <v>21</v>
      </c>
      <c r="X8" s="21" t="s">
        <v>111</v>
      </c>
      <c r="Y8" s="21" t="s">
        <v>27</v>
      </c>
      <c r="Z8" s="21" t="s">
        <v>112</v>
      </c>
      <c r="AA8" s="21" t="s">
        <v>20</v>
      </c>
      <c r="AB8" s="21" t="s">
        <v>113</v>
      </c>
      <c r="AC8" s="21" t="s">
        <v>79</v>
      </c>
      <c r="AD8" s="21" t="s">
        <v>33</v>
      </c>
      <c r="AE8" s="21" t="s">
        <v>31</v>
      </c>
      <c r="AF8" s="21" t="s">
        <v>32</v>
      </c>
      <c r="AG8" s="21" t="s">
        <v>114</v>
      </c>
      <c r="AH8" s="21" t="s">
        <v>30</v>
      </c>
      <c r="AI8" s="21" t="s">
        <v>115</v>
      </c>
      <c r="AJ8" s="21" t="s">
        <v>116</v>
      </c>
      <c r="AK8" s="24"/>
      <c r="AL8" s="24"/>
      <c r="AM8" s="24"/>
      <c r="AN8" s="24"/>
      <c r="AP8" s="118" t="s">
        <v>117</v>
      </c>
      <c r="AQ8" s="119"/>
      <c r="AT8" s="25"/>
    </row>
    <row r="9" spans="1:46" s="35" customFormat="1" ht="18.75" customHeight="1">
      <c r="A9" s="26" t="s">
        <v>37</v>
      </c>
      <c r="B9" s="26">
        <v>35</v>
      </c>
      <c r="C9" s="27">
        <f aca="true" ca="1" t="shared" si="0" ref="C9:C18">OFFSET(C9,15,0)</f>
        <v>1</v>
      </c>
      <c r="D9" s="120" t="s">
        <v>350</v>
      </c>
      <c r="E9" s="26" t="s">
        <v>39</v>
      </c>
      <c r="F9" s="26">
        <v>57</v>
      </c>
      <c r="G9" s="239" t="s">
        <v>290</v>
      </c>
      <c r="H9" s="240"/>
      <c r="I9" s="240"/>
      <c r="J9" s="240"/>
      <c r="K9" s="241"/>
      <c r="L9" s="121" t="s">
        <v>41</v>
      </c>
      <c r="M9" s="122"/>
      <c r="N9" s="122"/>
      <c r="O9" s="122"/>
      <c r="P9" s="122"/>
      <c r="Q9" s="121" t="s">
        <v>49</v>
      </c>
      <c r="R9" s="122"/>
      <c r="S9" s="122"/>
      <c r="T9" s="122"/>
      <c r="U9" s="122"/>
      <c r="V9" s="121" t="s">
        <v>70</v>
      </c>
      <c r="W9" s="122"/>
      <c r="X9" s="122"/>
      <c r="Y9" s="122"/>
      <c r="Z9" s="122"/>
      <c r="AA9" s="121" t="s">
        <v>41</v>
      </c>
      <c r="AB9" s="122"/>
      <c r="AC9" s="122"/>
      <c r="AD9" s="122"/>
      <c r="AE9" s="121" t="s">
        <v>42</v>
      </c>
      <c r="AF9" s="122"/>
      <c r="AG9" s="122"/>
      <c r="AH9" s="122"/>
      <c r="AI9" s="122"/>
      <c r="AJ9" s="122"/>
      <c r="AK9" s="34"/>
      <c r="AL9" s="33"/>
      <c r="AM9" s="34"/>
      <c r="AN9" s="33"/>
      <c r="AP9" s="123" t="s">
        <v>120</v>
      </c>
      <c r="AQ9" s="124">
        <f>IF(E9="M",100,IF(E9=1,100,IF(E9="","",120)))</f>
        <v>100</v>
      </c>
      <c r="AT9" s="36"/>
    </row>
    <row r="10" spans="1:46" s="37" customFormat="1" ht="21" customHeight="1">
      <c r="A10" s="26" t="s">
        <v>45</v>
      </c>
      <c r="B10" s="26">
        <v>72</v>
      </c>
      <c r="C10" s="27">
        <f ca="1" t="shared" si="0"/>
        <v>2</v>
      </c>
      <c r="D10" s="120" t="s">
        <v>351</v>
      </c>
      <c r="E10" s="26" t="s">
        <v>39</v>
      </c>
      <c r="F10" s="26">
        <v>58</v>
      </c>
      <c r="G10" s="239" t="s">
        <v>164</v>
      </c>
      <c r="H10" s="240"/>
      <c r="I10" s="240"/>
      <c r="J10" s="240"/>
      <c r="K10" s="241"/>
      <c r="L10" s="122"/>
      <c r="M10" s="122"/>
      <c r="N10" s="121" t="s">
        <v>41</v>
      </c>
      <c r="O10" s="122"/>
      <c r="P10" s="122"/>
      <c r="Q10" s="122"/>
      <c r="R10" s="122"/>
      <c r="S10" s="121" t="s">
        <v>49</v>
      </c>
      <c r="T10" s="122"/>
      <c r="U10" s="122"/>
      <c r="V10" s="122"/>
      <c r="W10" s="121" t="s">
        <v>136</v>
      </c>
      <c r="X10" s="122"/>
      <c r="Y10" s="122"/>
      <c r="Z10" s="122"/>
      <c r="AA10" s="122"/>
      <c r="AB10" s="122"/>
      <c r="AC10" s="121" t="s">
        <v>41</v>
      </c>
      <c r="AD10" s="122"/>
      <c r="AE10" s="122"/>
      <c r="AF10" s="121" t="s">
        <v>41</v>
      </c>
      <c r="AG10" s="122"/>
      <c r="AH10" s="122"/>
      <c r="AI10" s="122"/>
      <c r="AJ10" s="122"/>
      <c r="AK10" s="34"/>
      <c r="AL10" s="33"/>
      <c r="AM10" s="34"/>
      <c r="AN10" s="33"/>
      <c r="AP10" s="123" t="s">
        <v>123</v>
      </c>
      <c r="AQ10" s="124"/>
      <c r="AT10" s="36"/>
    </row>
    <row r="11" spans="1:46" s="35" customFormat="1" ht="21" customHeight="1">
      <c r="A11" s="26" t="s">
        <v>45</v>
      </c>
      <c r="B11" s="26">
        <v>44</v>
      </c>
      <c r="C11" s="27">
        <f ca="1" t="shared" si="0"/>
        <v>3</v>
      </c>
      <c r="D11" s="120" t="s">
        <v>352</v>
      </c>
      <c r="E11" s="26" t="s">
        <v>39</v>
      </c>
      <c r="F11" s="26">
        <v>59</v>
      </c>
      <c r="G11" s="239" t="s">
        <v>353</v>
      </c>
      <c r="H11" s="240"/>
      <c r="I11" s="240"/>
      <c r="J11" s="240"/>
      <c r="K11" s="241"/>
      <c r="L11" s="121" t="s">
        <v>49</v>
      </c>
      <c r="M11" s="122"/>
      <c r="N11" s="122"/>
      <c r="O11" s="122"/>
      <c r="P11" s="122"/>
      <c r="Q11" s="122"/>
      <c r="R11" s="122"/>
      <c r="S11" s="122"/>
      <c r="T11" s="121" t="s">
        <v>41</v>
      </c>
      <c r="U11" s="122"/>
      <c r="V11" s="122"/>
      <c r="W11" s="122"/>
      <c r="X11" s="122"/>
      <c r="Y11" s="121" t="s">
        <v>42</v>
      </c>
      <c r="Z11" s="122"/>
      <c r="AA11" s="122"/>
      <c r="AB11" s="122"/>
      <c r="AC11" s="122"/>
      <c r="AD11" s="121" t="s">
        <v>57</v>
      </c>
      <c r="AE11" s="122"/>
      <c r="AF11" s="122"/>
      <c r="AG11" s="122"/>
      <c r="AH11" s="121" t="s">
        <v>41</v>
      </c>
      <c r="AI11" s="122"/>
      <c r="AJ11" s="122"/>
      <c r="AK11" s="34"/>
      <c r="AL11" s="33"/>
      <c r="AM11" s="34"/>
      <c r="AN11" s="33"/>
      <c r="AP11" s="123" t="s">
        <v>126</v>
      </c>
      <c r="AQ11" s="125"/>
      <c r="AT11" s="36"/>
    </row>
    <row r="12" spans="1:46" s="35" customFormat="1" ht="21" customHeight="1">
      <c r="A12" s="26" t="s">
        <v>45</v>
      </c>
      <c r="B12" s="26">
        <v>49</v>
      </c>
      <c r="C12" s="27">
        <f ca="1" t="shared" si="0"/>
        <v>4</v>
      </c>
      <c r="D12" s="120" t="s">
        <v>354</v>
      </c>
      <c r="E12" s="26" t="s">
        <v>39</v>
      </c>
      <c r="F12" s="26">
        <v>59</v>
      </c>
      <c r="G12" s="239" t="s">
        <v>355</v>
      </c>
      <c r="H12" s="240"/>
      <c r="I12" s="240"/>
      <c r="J12" s="240"/>
      <c r="K12" s="241"/>
      <c r="L12" s="122"/>
      <c r="M12" s="122"/>
      <c r="N12" s="121" t="s">
        <v>49</v>
      </c>
      <c r="O12" s="122"/>
      <c r="P12" s="122"/>
      <c r="Q12" s="122"/>
      <c r="R12" s="121" t="s">
        <v>41</v>
      </c>
      <c r="S12" s="122"/>
      <c r="T12" s="122"/>
      <c r="U12" s="122"/>
      <c r="V12" s="121" t="s">
        <v>41</v>
      </c>
      <c r="W12" s="122"/>
      <c r="X12" s="122"/>
      <c r="Y12" s="122"/>
      <c r="Z12" s="121" t="s">
        <v>48</v>
      </c>
      <c r="AA12" s="122"/>
      <c r="AB12" s="122"/>
      <c r="AC12" s="122"/>
      <c r="AD12" s="122"/>
      <c r="AE12" s="122"/>
      <c r="AF12" s="122"/>
      <c r="AG12" s="122"/>
      <c r="AH12" s="122"/>
      <c r="AI12" s="121" t="s">
        <v>48</v>
      </c>
      <c r="AJ12" s="122"/>
      <c r="AK12" s="34"/>
      <c r="AL12" s="33"/>
      <c r="AM12" s="34"/>
      <c r="AN12" s="33"/>
      <c r="AP12" s="123" t="s">
        <v>129</v>
      </c>
      <c r="AQ12" s="125"/>
      <c r="AT12" s="36"/>
    </row>
    <row r="13" spans="1:46" s="35" customFormat="1" ht="21" customHeight="1">
      <c r="A13" s="26" t="s">
        <v>45</v>
      </c>
      <c r="B13" s="26">
        <v>49</v>
      </c>
      <c r="C13" s="27">
        <f ca="1" t="shared" si="0"/>
        <v>5</v>
      </c>
      <c r="D13" s="120" t="s">
        <v>356</v>
      </c>
      <c r="E13" s="26" t="s">
        <v>39</v>
      </c>
      <c r="F13" s="26">
        <v>59</v>
      </c>
      <c r="G13" s="239" t="s">
        <v>217</v>
      </c>
      <c r="H13" s="240"/>
      <c r="I13" s="240"/>
      <c r="J13" s="240"/>
      <c r="K13" s="241"/>
      <c r="L13" s="122"/>
      <c r="M13" s="122"/>
      <c r="N13" s="122"/>
      <c r="O13" s="121" t="s">
        <v>48</v>
      </c>
      <c r="P13" s="122"/>
      <c r="Q13" s="122"/>
      <c r="R13" s="122"/>
      <c r="S13" s="122"/>
      <c r="T13" s="121" t="s">
        <v>258</v>
      </c>
      <c r="U13" s="122"/>
      <c r="V13" s="122"/>
      <c r="W13" s="122"/>
      <c r="X13" s="122"/>
      <c r="Y13" s="122"/>
      <c r="Z13" s="122"/>
      <c r="AA13" s="121" t="s">
        <v>136</v>
      </c>
      <c r="AB13" s="122"/>
      <c r="AC13" s="122"/>
      <c r="AD13" s="122"/>
      <c r="AE13" s="122"/>
      <c r="AF13" s="121" t="s">
        <v>178</v>
      </c>
      <c r="AG13" s="122"/>
      <c r="AH13" s="122"/>
      <c r="AI13" s="122"/>
      <c r="AJ13" s="121" t="s">
        <v>140</v>
      </c>
      <c r="AK13" s="33"/>
      <c r="AL13" s="33"/>
      <c r="AM13" s="33"/>
      <c r="AN13" s="33"/>
      <c r="AP13" s="123" t="s">
        <v>133</v>
      </c>
      <c r="AQ13" s="125"/>
      <c r="AT13" s="36"/>
    </row>
    <row r="14" spans="1:46" s="35" customFormat="1" ht="21" customHeight="1">
      <c r="A14" s="26" t="s">
        <v>45</v>
      </c>
      <c r="B14" s="26">
        <v>44</v>
      </c>
      <c r="C14" s="27">
        <f ca="1" t="shared" si="0"/>
        <v>6</v>
      </c>
      <c r="D14" s="120" t="s">
        <v>357</v>
      </c>
      <c r="E14" s="26" t="s">
        <v>39</v>
      </c>
      <c r="F14" s="26">
        <v>60</v>
      </c>
      <c r="G14" s="239" t="s">
        <v>128</v>
      </c>
      <c r="H14" s="240"/>
      <c r="I14" s="240"/>
      <c r="J14" s="240"/>
      <c r="K14" s="241"/>
      <c r="L14" s="122"/>
      <c r="M14" s="122"/>
      <c r="N14" s="122"/>
      <c r="O14" s="122"/>
      <c r="P14" s="122"/>
      <c r="Q14" s="121" t="s">
        <v>42</v>
      </c>
      <c r="R14" s="122"/>
      <c r="S14" s="122"/>
      <c r="T14" s="122"/>
      <c r="U14" s="121" t="s">
        <v>41</v>
      </c>
      <c r="V14" s="122"/>
      <c r="W14" s="121" t="s">
        <v>41</v>
      </c>
      <c r="X14" s="122"/>
      <c r="Y14" s="122"/>
      <c r="Z14" s="122"/>
      <c r="AA14" s="122"/>
      <c r="AB14" s="122"/>
      <c r="AC14" s="122"/>
      <c r="AD14" s="121" t="s">
        <v>140</v>
      </c>
      <c r="AE14" s="122"/>
      <c r="AF14" s="122"/>
      <c r="AG14" s="121" t="s">
        <v>41</v>
      </c>
      <c r="AH14" s="122"/>
      <c r="AI14" s="122"/>
      <c r="AJ14" s="122"/>
      <c r="AK14" s="33"/>
      <c r="AL14" s="33"/>
      <c r="AM14" s="33"/>
      <c r="AN14" s="33"/>
      <c r="AP14" s="123" t="s">
        <v>137</v>
      </c>
      <c r="AQ14" s="125"/>
      <c r="AT14" s="36"/>
    </row>
    <row r="15" spans="1:46" s="35" customFormat="1" ht="21" customHeight="1">
      <c r="A15" s="26" t="s">
        <v>45</v>
      </c>
      <c r="B15" s="26">
        <v>49</v>
      </c>
      <c r="C15" s="27">
        <f ca="1" t="shared" si="0"/>
        <v>7</v>
      </c>
      <c r="D15" s="153" t="s">
        <v>358</v>
      </c>
      <c r="E15" s="26" t="s">
        <v>39</v>
      </c>
      <c r="F15" s="26">
        <v>60</v>
      </c>
      <c r="G15" s="239" t="s">
        <v>177</v>
      </c>
      <c r="H15" s="240"/>
      <c r="I15" s="240"/>
      <c r="J15" s="240"/>
      <c r="K15" s="241"/>
      <c r="L15" s="122"/>
      <c r="M15" s="122"/>
      <c r="N15" s="122"/>
      <c r="O15" s="122"/>
      <c r="P15" s="121" t="s">
        <v>49</v>
      </c>
      <c r="Q15" s="122"/>
      <c r="R15" s="122"/>
      <c r="S15" s="121" t="s">
        <v>41</v>
      </c>
      <c r="T15" s="122"/>
      <c r="U15" s="122"/>
      <c r="V15" s="122"/>
      <c r="W15" s="122"/>
      <c r="X15" s="122"/>
      <c r="Y15" s="121" t="s">
        <v>41</v>
      </c>
      <c r="Z15" s="122"/>
      <c r="AA15" s="122"/>
      <c r="AB15" s="121" t="s">
        <v>50</v>
      </c>
      <c r="AC15" s="122"/>
      <c r="AD15" s="122"/>
      <c r="AE15" s="121" t="s">
        <v>221</v>
      </c>
      <c r="AF15" s="122"/>
      <c r="AG15" s="122"/>
      <c r="AH15" s="122"/>
      <c r="AI15" s="122"/>
      <c r="AJ15" s="122"/>
      <c r="AK15" s="33"/>
      <c r="AL15" s="33"/>
      <c r="AM15" s="33"/>
      <c r="AN15" s="33"/>
      <c r="AP15" s="123" t="s">
        <v>141</v>
      </c>
      <c r="AQ15" s="125"/>
      <c r="AT15" s="36"/>
    </row>
    <row r="16" spans="1:46" s="35" customFormat="1" ht="21" customHeight="1">
      <c r="A16" s="26" t="s">
        <v>37</v>
      </c>
      <c r="B16" s="26">
        <v>35</v>
      </c>
      <c r="C16" s="27">
        <f ca="1" t="shared" si="0"/>
        <v>8</v>
      </c>
      <c r="D16" s="153" t="s">
        <v>359</v>
      </c>
      <c r="E16" s="26" t="s">
        <v>39</v>
      </c>
      <c r="F16" s="26">
        <v>60</v>
      </c>
      <c r="G16" s="239" t="s">
        <v>339</v>
      </c>
      <c r="H16" s="240"/>
      <c r="I16" s="240"/>
      <c r="J16" s="240"/>
      <c r="K16" s="241"/>
      <c r="L16" s="122"/>
      <c r="M16" s="121" t="s">
        <v>57</v>
      </c>
      <c r="N16" s="122"/>
      <c r="O16" s="122"/>
      <c r="P16" s="122"/>
      <c r="Q16" s="122"/>
      <c r="R16" s="121" t="s">
        <v>140</v>
      </c>
      <c r="S16" s="122"/>
      <c r="T16" s="122"/>
      <c r="U16" s="122"/>
      <c r="V16" s="122"/>
      <c r="W16" s="122"/>
      <c r="X16" s="121" t="s">
        <v>48</v>
      </c>
      <c r="Y16" s="122"/>
      <c r="Z16" s="122"/>
      <c r="AA16" s="122"/>
      <c r="AB16" s="122"/>
      <c r="AC16" s="121" t="s">
        <v>49</v>
      </c>
      <c r="AD16" s="122"/>
      <c r="AE16" s="122"/>
      <c r="AF16" s="122"/>
      <c r="AG16" s="122"/>
      <c r="AH16" s="121" t="s">
        <v>70</v>
      </c>
      <c r="AI16" s="122"/>
      <c r="AJ16" s="122"/>
      <c r="AK16" s="33"/>
      <c r="AL16" s="33"/>
      <c r="AM16" s="33"/>
      <c r="AN16" s="33"/>
      <c r="AP16" s="123" t="s">
        <v>144</v>
      </c>
      <c r="AQ16" s="125"/>
      <c r="AT16" s="36"/>
    </row>
    <row r="17" spans="1:50" s="35" customFormat="1" ht="21" customHeight="1">
      <c r="A17" s="26" t="s">
        <v>45</v>
      </c>
      <c r="B17" s="26">
        <v>44</v>
      </c>
      <c r="C17" s="27">
        <f ca="1" t="shared" si="0"/>
        <v>9</v>
      </c>
      <c r="D17" s="153" t="s">
        <v>360</v>
      </c>
      <c r="E17" s="26" t="s">
        <v>39</v>
      </c>
      <c r="F17" s="26">
        <v>60</v>
      </c>
      <c r="G17" s="239" t="s">
        <v>264</v>
      </c>
      <c r="H17" s="240"/>
      <c r="I17" s="240"/>
      <c r="J17" s="240"/>
      <c r="K17" s="241"/>
      <c r="L17" s="122"/>
      <c r="M17" s="122"/>
      <c r="N17" s="122"/>
      <c r="O17" s="121" t="s">
        <v>41</v>
      </c>
      <c r="P17" s="122"/>
      <c r="Q17" s="122"/>
      <c r="R17" s="122"/>
      <c r="S17" s="122"/>
      <c r="T17" s="122"/>
      <c r="U17" s="121" t="s">
        <v>41</v>
      </c>
      <c r="V17" s="122"/>
      <c r="W17" s="122"/>
      <c r="X17" s="121" t="s">
        <v>41</v>
      </c>
      <c r="Y17" s="122"/>
      <c r="Z17" s="122"/>
      <c r="AA17" s="122"/>
      <c r="AB17" s="121" t="s">
        <v>62</v>
      </c>
      <c r="AC17" s="122"/>
      <c r="AD17" s="122"/>
      <c r="AE17" s="122"/>
      <c r="AF17" s="122"/>
      <c r="AG17" s="122"/>
      <c r="AH17" s="122"/>
      <c r="AI17" s="121" t="s">
        <v>41</v>
      </c>
      <c r="AJ17" s="122"/>
      <c r="AK17" s="32"/>
      <c r="AL17" s="33"/>
      <c r="AM17" s="33"/>
      <c r="AN17" s="33"/>
      <c r="AO17" s="33"/>
      <c r="AP17" s="123" t="s">
        <v>147</v>
      </c>
      <c r="AQ17" s="125"/>
      <c r="AT17" s="33"/>
      <c r="AU17" s="44"/>
      <c r="AV17" s="44"/>
      <c r="AW17" s="44"/>
      <c r="AX17" s="44"/>
    </row>
    <row r="18" spans="1:50" s="35" customFormat="1" ht="21" customHeight="1">
      <c r="A18" s="26" t="s">
        <v>45</v>
      </c>
      <c r="B18" s="26">
        <v>85</v>
      </c>
      <c r="C18" s="27">
        <f ca="1" t="shared" si="0"/>
        <v>10</v>
      </c>
      <c r="D18" s="153" t="s">
        <v>361</v>
      </c>
      <c r="E18" s="126" t="s">
        <v>39</v>
      </c>
      <c r="F18" s="126">
        <v>61</v>
      </c>
      <c r="G18" s="239" t="s">
        <v>280</v>
      </c>
      <c r="H18" s="240"/>
      <c r="I18" s="240"/>
      <c r="J18" s="240"/>
      <c r="K18" s="241"/>
      <c r="L18" s="122"/>
      <c r="M18" s="121" t="s">
        <v>42</v>
      </c>
      <c r="N18" s="122"/>
      <c r="O18" s="122"/>
      <c r="P18" s="121" t="s">
        <v>41</v>
      </c>
      <c r="Q18" s="122"/>
      <c r="R18" s="122"/>
      <c r="S18" s="122"/>
      <c r="T18" s="122"/>
      <c r="U18" s="122"/>
      <c r="V18" s="122"/>
      <c r="W18" s="122"/>
      <c r="X18" s="122"/>
      <c r="Y18" s="122"/>
      <c r="Z18" s="121" t="s">
        <v>41</v>
      </c>
      <c r="AA18" s="122"/>
      <c r="AB18" s="122"/>
      <c r="AC18" s="122"/>
      <c r="AD18" s="122"/>
      <c r="AE18" s="122"/>
      <c r="AF18" s="122"/>
      <c r="AG18" s="121" t="s">
        <v>49</v>
      </c>
      <c r="AH18" s="122"/>
      <c r="AI18" s="122"/>
      <c r="AJ18" s="121" t="s">
        <v>41</v>
      </c>
      <c r="AK18" s="38"/>
      <c r="AL18" s="33"/>
      <c r="AM18" s="33"/>
      <c r="AN18" s="33"/>
      <c r="AO18" s="33"/>
      <c r="AP18" s="127" t="s">
        <v>150</v>
      </c>
      <c r="AQ18" s="125"/>
      <c r="AT18" s="33"/>
      <c r="AU18" s="44"/>
      <c r="AV18" s="46"/>
      <c r="AW18" s="46"/>
      <c r="AX18" s="46"/>
    </row>
    <row r="19" spans="1:50" s="35" customFormat="1" ht="18" customHeight="1" thickBot="1">
      <c r="A19" s="128"/>
      <c r="B19" s="128"/>
      <c r="C19" s="40"/>
      <c r="D19" s="53"/>
      <c r="E19" s="41"/>
      <c r="F19" s="41"/>
      <c r="G19" s="129"/>
      <c r="H19" s="129"/>
      <c r="I19" s="129"/>
      <c r="J19" s="129"/>
      <c r="K19" s="129"/>
      <c r="L19" s="32"/>
      <c r="M19" s="38"/>
      <c r="N19" s="32"/>
      <c r="O19" s="32"/>
      <c r="P19" s="38"/>
      <c r="Q19" s="32"/>
      <c r="R19" s="32"/>
      <c r="S19" s="32"/>
      <c r="T19" s="32"/>
      <c r="U19" s="32"/>
      <c r="V19" s="32"/>
      <c r="W19" s="32"/>
      <c r="X19" s="32"/>
      <c r="Y19" s="32"/>
      <c r="Z19" s="247" t="s">
        <v>75</v>
      </c>
      <c r="AA19" s="247"/>
      <c r="AB19" s="247"/>
      <c r="AC19" s="247"/>
      <c r="AD19" s="247"/>
      <c r="AE19" s="247"/>
      <c r="AF19" s="32"/>
      <c r="AG19" s="38"/>
      <c r="AH19" s="32"/>
      <c r="AI19" s="32"/>
      <c r="AJ19" s="38"/>
      <c r="AK19" s="38"/>
      <c r="AL19" s="33"/>
      <c r="AM19" s="33"/>
      <c r="AN19" s="33"/>
      <c r="AO19" s="33"/>
      <c r="AP19" s="130"/>
      <c r="AQ19" s="125"/>
      <c r="AT19" s="33"/>
      <c r="AU19" s="44"/>
      <c r="AV19" s="46"/>
      <c r="AW19" s="46"/>
      <c r="AX19" s="46"/>
    </row>
    <row r="20" spans="2:48" s="35" customFormat="1" ht="21" customHeight="1" thickBot="1">
      <c r="B20" s="39"/>
      <c r="C20" s="39"/>
      <c r="D20" s="281" t="s">
        <v>76</v>
      </c>
      <c r="E20" s="281"/>
      <c r="F20" s="281"/>
      <c r="G20" s="22" t="s">
        <v>77</v>
      </c>
      <c r="H20" s="152" t="s">
        <v>34</v>
      </c>
      <c r="I20" s="152" t="s">
        <v>151</v>
      </c>
      <c r="J20" s="152" t="s">
        <v>152</v>
      </c>
      <c r="K20" s="22" t="s">
        <v>17</v>
      </c>
      <c r="L20" s="22" t="s">
        <v>18</v>
      </c>
      <c r="M20" s="22" t="s">
        <v>81</v>
      </c>
      <c r="N20" s="152" t="s">
        <v>29</v>
      </c>
      <c r="O20" s="22" t="s">
        <v>82</v>
      </c>
      <c r="P20" s="152" t="s">
        <v>83</v>
      </c>
      <c r="V20" s="32"/>
      <c r="W20" s="32"/>
      <c r="X20" s="32"/>
      <c r="Y20" s="32"/>
      <c r="Z20" s="242" t="s">
        <v>85</v>
      </c>
      <c r="AA20" s="243"/>
      <c r="AB20" s="243"/>
      <c r="AC20" s="243"/>
      <c r="AD20" s="243"/>
      <c r="AE20" s="244"/>
      <c r="AM20" s="44"/>
      <c r="AN20" s="44"/>
      <c r="AP20" s="125"/>
      <c r="AQ20" s="33"/>
      <c r="AR20" s="33"/>
      <c r="AS20" s="33"/>
      <c r="AU20" s="46"/>
      <c r="AV20" s="46"/>
    </row>
    <row r="21" spans="2:47" s="35" customFormat="1" ht="21" customHeight="1" thickBot="1">
      <c r="B21" s="39"/>
      <c r="C21" s="39"/>
      <c r="D21" s="281"/>
      <c r="E21" s="281"/>
      <c r="F21" s="281"/>
      <c r="G21" s="152" t="s">
        <v>153</v>
      </c>
      <c r="H21" s="152" t="s">
        <v>154</v>
      </c>
      <c r="I21" s="22" t="s">
        <v>80</v>
      </c>
      <c r="J21" s="152" t="s">
        <v>155</v>
      </c>
      <c r="K21" s="152" t="s">
        <v>156</v>
      </c>
      <c r="L21" s="152" t="s">
        <v>28</v>
      </c>
      <c r="M21" s="152" t="s">
        <v>35</v>
      </c>
      <c r="N21" s="152" t="s">
        <v>19</v>
      </c>
      <c r="O21" s="154" t="s">
        <v>84</v>
      </c>
      <c r="P21" s="154" t="s">
        <v>157</v>
      </c>
      <c r="S21" s="48"/>
      <c r="T21" s="48"/>
      <c r="U21" s="48"/>
      <c r="V21" s="48"/>
      <c r="W21" s="48"/>
      <c r="X21" s="48"/>
      <c r="Z21" s="50"/>
      <c r="AA21" s="51"/>
      <c r="AB21" s="51"/>
      <c r="AC21" s="51"/>
      <c r="AD21" s="51"/>
      <c r="AE21" s="52"/>
      <c r="AM21" s="53"/>
      <c r="AN21" s="53"/>
      <c r="AP21" s="131" t="s">
        <v>158</v>
      </c>
      <c r="AQ21" s="125"/>
      <c r="AT21" s="54"/>
      <c r="AU21" s="44"/>
    </row>
    <row r="22" spans="1:40" s="35" customFormat="1" ht="21" customHeight="1" thickBot="1">
      <c r="A22" s="37"/>
      <c r="B22" s="37"/>
      <c r="C22" s="55"/>
      <c r="D22" s="56"/>
      <c r="E22" s="56"/>
      <c r="F22" s="56"/>
      <c r="G22" s="56"/>
      <c r="H22" s="56"/>
      <c r="I22" s="56"/>
      <c r="J22" s="56"/>
      <c r="K22" s="56"/>
      <c r="L22" s="37"/>
      <c r="M22" s="37"/>
      <c r="N22" s="37"/>
      <c r="O22" s="37"/>
      <c r="P22" s="37"/>
      <c r="Q22" s="57"/>
      <c r="R22" s="57"/>
      <c r="S22" s="245" t="s">
        <v>87</v>
      </c>
      <c r="T22" s="246"/>
      <c r="U22" s="246"/>
      <c r="V22" s="246"/>
      <c r="W22" s="246"/>
      <c r="X22" s="212"/>
      <c r="Z22" s="213" t="s">
        <v>88</v>
      </c>
      <c r="AA22" s="214"/>
      <c r="AB22" s="214"/>
      <c r="AC22" s="214"/>
      <c r="AD22" s="214"/>
      <c r="AE22" s="162"/>
      <c r="AM22" s="58"/>
      <c r="AN22" s="58"/>
    </row>
    <row r="23" spans="1:41" s="35" customFormat="1" ht="24.75" customHeight="1">
      <c r="A23" s="59" t="s">
        <v>9</v>
      </c>
      <c r="B23" s="60" t="s">
        <v>10</v>
      </c>
      <c r="C23" s="61" t="s">
        <v>11</v>
      </c>
      <c r="D23" s="62" t="s">
        <v>12</v>
      </c>
      <c r="E23" s="62" t="s">
        <v>13</v>
      </c>
      <c r="F23" s="63" t="s">
        <v>89</v>
      </c>
      <c r="G23" s="64" t="s">
        <v>90</v>
      </c>
      <c r="H23" s="64" t="s">
        <v>91</v>
      </c>
      <c r="I23" s="64" t="s">
        <v>92</v>
      </c>
      <c r="J23" s="64" t="s">
        <v>93</v>
      </c>
      <c r="K23" s="132" t="s">
        <v>94</v>
      </c>
      <c r="L23" s="66" t="s">
        <v>95</v>
      </c>
      <c r="M23" s="248" t="s">
        <v>96</v>
      </c>
      <c r="N23" s="249"/>
      <c r="O23" s="67" t="s">
        <v>97</v>
      </c>
      <c r="P23" s="234" t="s">
        <v>98</v>
      </c>
      <c r="Q23" s="226"/>
      <c r="R23" s="46"/>
      <c r="S23" s="221"/>
      <c r="T23" s="135"/>
      <c r="U23" s="135"/>
      <c r="V23" s="135"/>
      <c r="W23" s="135"/>
      <c r="X23" s="136"/>
      <c r="Z23" s="137"/>
      <c r="AA23" s="138"/>
      <c r="AB23" s="138"/>
      <c r="AC23" s="138"/>
      <c r="AD23" s="138"/>
      <c r="AE23" s="139"/>
      <c r="AM23" s="53"/>
      <c r="AN23" s="53"/>
      <c r="AO23" s="74"/>
    </row>
    <row r="24" spans="1:43" s="35" customFormat="1" ht="24" customHeight="1">
      <c r="A24" s="75" t="str">
        <f aca="true" ca="1" t="shared" si="1" ref="A24:B33">OFFSET(A24,-15,0)</f>
        <v>BRE</v>
      </c>
      <c r="B24" s="76">
        <f ca="1" t="shared" si="1"/>
        <v>35</v>
      </c>
      <c r="C24" s="77">
        <v>1</v>
      </c>
      <c r="D24" s="120" t="str">
        <f aca="true" ca="1" t="shared" si="2" ref="D24:E33">OFFSET(D24,-15,0)</f>
        <v>CRETE Tanguy</v>
      </c>
      <c r="E24" s="140" t="str">
        <f ca="1" t="shared" si="2"/>
        <v>M</v>
      </c>
      <c r="F24" s="26">
        <v>57</v>
      </c>
      <c r="G24" s="79">
        <v>0</v>
      </c>
      <c r="H24" s="79">
        <v>10</v>
      </c>
      <c r="I24" s="79">
        <v>10</v>
      </c>
      <c r="J24" s="79">
        <v>0</v>
      </c>
      <c r="K24" s="141">
        <v>0</v>
      </c>
      <c r="L24" s="81" t="s">
        <v>99</v>
      </c>
      <c r="M24" s="223">
        <f aca="true" t="shared" si="3" ref="M24:M33">SUM(G24:K24)</f>
        <v>20</v>
      </c>
      <c r="N24" s="224"/>
      <c r="O24" s="82"/>
      <c r="P24" s="225">
        <f aca="true" ca="1" t="shared" si="4" ref="P24:P33">SUM(OFFSET(P24,0,-10),OFFSET(P24,0,-3))</f>
        <v>77</v>
      </c>
      <c r="Q24" s="280"/>
      <c r="R24" s="46"/>
      <c r="S24" s="83"/>
      <c r="T24" s="85"/>
      <c r="U24" s="85"/>
      <c r="V24" s="85"/>
      <c r="W24" s="85"/>
      <c r="X24" s="86"/>
      <c r="Z24" s="83"/>
      <c r="AA24" s="85"/>
      <c r="AB24" s="85"/>
      <c r="AC24" s="85"/>
      <c r="AD24" s="85"/>
      <c r="AE24" s="86"/>
      <c r="AN24" s="53"/>
      <c r="AO24" s="39"/>
      <c r="AQ24" s="125">
        <f aca="true" t="shared" si="5" ref="AQ24:AQ33">COUNT(G24:K24)</f>
        <v>5</v>
      </c>
    </row>
    <row r="25" spans="1:43" s="35" customFormat="1" ht="21" customHeight="1">
      <c r="A25" s="75" t="str">
        <f ca="1" t="shared" si="1"/>
        <v>PDL</v>
      </c>
      <c r="B25" s="76">
        <f ca="1" t="shared" si="1"/>
        <v>72</v>
      </c>
      <c r="C25" s="77">
        <v>2</v>
      </c>
      <c r="D25" s="120" t="str">
        <f ca="1" t="shared" si="2"/>
        <v>DIDIER Loic</v>
      </c>
      <c r="E25" s="140" t="str">
        <f ca="1" t="shared" si="2"/>
        <v>M</v>
      </c>
      <c r="F25" s="26">
        <v>30</v>
      </c>
      <c r="G25" s="79">
        <v>0</v>
      </c>
      <c r="H25" s="79">
        <v>10</v>
      </c>
      <c r="I25" s="79">
        <v>10</v>
      </c>
      <c r="J25" s="79">
        <v>0</v>
      </c>
      <c r="K25" s="141">
        <v>0</v>
      </c>
      <c r="L25" s="81" t="s">
        <v>99</v>
      </c>
      <c r="M25" s="223">
        <f t="shared" si="3"/>
        <v>20</v>
      </c>
      <c r="N25" s="224"/>
      <c r="O25" s="82"/>
      <c r="P25" s="225">
        <f ca="1" t="shared" si="4"/>
        <v>50</v>
      </c>
      <c r="Q25" s="280"/>
      <c r="R25" s="46"/>
      <c r="S25" s="83"/>
      <c r="T25" s="85"/>
      <c r="U25" s="85"/>
      <c r="V25" s="85"/>
      <c r="W25" s="85"/>
      <c r="X25" s="86"/>
      <c r="Z25" s="83"/>
      <c r="AA25" s="85"/>
      <c r="AB25" s="85"/>
      <c r="AC25" s="85"/>
      <c r="AD25" s="85"/>
      <c r="AE25" s="86"/>
      <c r="AM25" s="53"/>
      <c r="AN25" s="53"/>
      <c r="AO25" s="39"/>
      <c r="AQ25" s="125">
        <f t="shared" si="5"/>
        <v>5</v>
      </c>
    </row>
    <row r="26" spans="1:50" s="35" customFormat="1" ht="21" customHeight="1">
      <c r="A26" s="75" t="str">
        <f ca="1" t="shared" si="1"/>
        <v>PDL</v>
      </c>
      <c r="B26" s="76">
        <f ca="1" t="shared" si="1"/>
        <v>44</v>
      </c>
      <c r="C26" s="77">
        <v>3</v>
      </c>
      <c r="D26" s="120" t="str">
        <f ca="1" t="shared" si="2"/>
        <v>DIDIER Arthur</v>
      </c>
      <c r="E26" s="140" t="str">
        <f ca="1" t="shared" si="2"/>
        <v>M</v>
      </c>
      <c r="F26" s="26">
        <v>77</v>
      </c>
      <c r="G26" s="79">
        <v>10</v>
      </c>
      <c r="H26" s="79">
        <v>0</v>
      </c>
      <c r="I26" s="79">
        <v>0</v>
      </c>
      <c r="J26" s="79">
        <v>10</v>
      </c>
      <c r="K26" s="141">
        <v>0</v>
      </c>
      <c r="L26" s="81" t="s">
        <v>99</v>
      </c>
      <c r="M26" s="223">
        <f t="shared" si="3"/>
        <v>20</v>
      </c>
      <c r="N26" s="224"/>
      <c r="O26" s="82"/>
      <c r="P26" s="225">
        <f ca="1" t="shared" si="4"/>
        <v>97</v>
      </c>
      <c r="Q26" s="280"/>
      <c r="R26" s="46"/>
      <c r="S26" s="83"/>
      <c r="T26" s="85"/>
      <c r="U26" s="85"/>
      <c r="V26" s="85"/>
      <c r="W26" s="85"/>
      <c r="X26" s="86"/>
      <c r="Z26" s="83"/>
      <c r="AA26" s="85"/>
      <c r="AB26" s="85"/>
      <c r="AC26" s="85"/>
      <c r="AD26" s="85"/>
      <c r="AE26" s="86"/>
      <c r="AM26" s="53"/>
      <c r="AN26" s="53"/>
      <c r="AO26" s="39"/>
      <c r="AQ26" s="125">
        <f t="shared" si="5"/>
        <v>5</v>
      </c>
      <c r="AR26" s="23"/>
      <c r="AT26" s="24"/>
      <c r="AU26" s="24"/>
      <c r="AV26" s="53"/>
      <c r="AW26" s="53"/>
      <c r="AX26" s="53"/>
    </row>
    <row r="27" spans="1:50" s="35" customFormat="1" ht="21" customHeight="1">
      <c r="A27" s="75" t="str">
        <f ca="1" t="shared" si="1"/>
        <v>PDL</v>
      </c>
      <c r="B27" s="76">
        <f ca="1" t="shared" si="1"/>
        <v>49</v>
      </c>
      <c r="C27" s="77">
        <v>4</v>
      </c>
      <c r="D27" s="120" t="str">
        <f ca="1" t="shared" si="2"/>
        <v>NORMAND Melvin</v>
      </c>
      <c r="E27" s="140" t="str">
        <f ca="1" t="shared" si="2"/>
        <v>M</v>
      </c>
      <c r="F27" s="26">
        <v>27</v>
      </c>
      <c r="G27" s="79">
        <v>10</v>
      </c>
      <c r="H27" s="79">
        <v>0</v>
      </c>
      <c r="I27" s="79">
        <v>0</v>
      </c>
      <c r="J27" s="79">
        <v>10</v>
      </c>
      <c r="K27" s="141">
        <v>10</v>
      </c>
      <c r="L27" s="81" t="s">
        <v>99</v>
      </c>
      <c r="M27" s="223">
        <f t="shared" si="3"/>
        <v>30</v>
      </c>
      <c r="N27" s="224"/>
      <c r="O27" s="82"/>
      <c r="P27" s="225">
        <f ca="1" t="shared" si="4"/>
        <v>57</v>
      </c>
      <c r="Q27" s="280"/>
      <c r="R27" s="46"/>
      <c r="S27" s="83"/>
      <c r="T27" s="85"/>
      <c r="U27" s="85"/>
      <c r="V27" s="85"/>
      <c r="W27" s="85"/>
      <c r="X27" s="86"/>
      <c r="Z27" s="83"/>
      <c r="AA27" s="85"/>
      <c r="AB27" s="85"/>
      <c r="AC27" s="85"/>
      <c r="AD27" s="85"/>
      <c r="AE27" s="86"/>
      <c r="AM27" s="53"/>
      <c r="AN27" s="53"/>
      <c r="AO27" s="39"/>
      <c r="AQ27" s="125">
        <f t="shared" si="5"/>
        <v>5</v>
      </c>
      <c r="AR27" s="24"/>
      <c r="AT27" s="24"/>
      <c r="AU27" s="24"/>
      <c r="AV27" s="53"/>
      <c r="AW27" s="53"/>
      <c r="AX27" s="53"/>
    </row>
    <row r="28" spans="1:50" s="35" customFormat="1" ht="21" customHeight="1">
      <c r="A28" s="75" t="str">
        <f ca="1" t="shared" si="1"/>
        <v>PDL</v>
      </c>
      <c r="B28" s="76">
        <f ca="1" t="shared" si="1"/>
        <v>49</v>
      </c>
      <c r="C28" s="77">
        <v>5</v>
      </c>
      <c r="D28" s="120" t="str">
        <f ca="1" t="shared" si="2"/>
        <v>POITEVIN Maelig</v>
      </c>
      <c r="E28" s="140" t="str">
        <f ca="1" t="shared" si="2"/>
        <v>M</v>
      </c>
      <c r="F28" s="26">
        <v>57</v>
      </c>
      <c r="G28" s="79">
        <v>10</v>
      </c>
      <c r="H28" s="79">
        <v>0</v>
      </c>
      <c r="I28" s="79">
        <v>10</v>
      </c>
      <c r="J28" s="79">
        <v>10</v>
      </c>
      <c r="K28" s="141">
        <v>7</v>
      </c>
      <c r="L28" s="81" t="s">
        <v>99</v>
      </c>
      <c r="M28" s="223">
        <f t="shared" si="3"/>
        <v>37</v>
      </c>
      <c r="N28" s="224"/>
      <c r="O28" s="82"/>
      <c r="P28" s="225">
        <f ca="1" t="shared" si="4"/>
        <v>94</v>
      </c>
      <c r="Q28" s="280"/>
      <c r="R28" s="46"/>
      <c r="S28" s="83"/>
      <c r="T28" s="85"/>
      <c r="U28" s="85"/>
      <c r="V28" s="85"/>
      <c r="W28" s="85"/>
      <c r="X28" s="86"/>
      <c r="Z28" s="83"/>
      <c r="AA28" s="85"/>
      <c r="AB28" s="85"/>
      <c r="AC28" s="85"/>
      <c r="AD28" s="85"/>
      <c r="AE28" s="86"/>
      <c r="AM28" s="53"/>
      <c r="AN28" s="53"/>
      <c r="AO28" s="39"/>
      <c r="AQ28" s="125">
        <f t="shared" si="5"/>
        <v>5</v>
      </c>
      <c r="AR28" s="33"/>
      <c r="AT28" s="24"/>
      <c r="AU28" s="24"/>
      <c r="AV28" s="53"/>
      <c r="AW28" s="53"/>
      <c r="AX28" s="53"/>
    </row>
    <row r="29" spans="1:44" s="35" customFormat="1" ht="21" customHeight="1">
      <c r="A29" s="75" t="str">
        <f ca="1" t="shared" si="1"/>
        <v>PDL</v>
      </c>
      <c r="B29" s="76">
        <f ca="1" t="shared" si="1"/>
        <v>44</v>
      </c>
      <c r="C29" s="77">
        <v>6</v>
      </c>
      <c r="D29" s="120" t="str">
        <f ca="1" t="shared" si="2"/>
        <v>BOUGAULT Kevin</v>
      </c>
      <c r="E29" s="140" t="str">
        <f ca="1" t="shared" si="2"/>
        <v>M</v>
      </c>
      <c r="F29" s="26">
        <v>70</v>
      </c>
      <c r="G29" s="79">
        <v>0</v>
      </c>
      <c r="H29" s="79">
        <v>0</v>
      </c>
      <c r="I29" s="79">
        <v>0</v>
      </c>
      <c r="J29" s="79">
        <v>0</v>
      </c>
      <c r="K29" s="141">
        <v>0</v>
      </c>
      <c r="L29" s="81" t="s">
        <v>99</v>
      </c>
      <c r="M29" s="223">
        <f t="shared" si="3"/>
        <v>0</v>
      </c>
      <c r="N29" s="224"/>
      <c r="O29" s="82"/>
      <c r="P29" s="225">
        <f ca="1" t="shared" si="4"/>
        <v>70</v>
      </c>
      <c r="Q29" s="226"/>
      <c r="R29" s="46"/>
      <c r="S29" s="83"/>
      <c r="T29" s="85"/>
      <c r="U29" s="85"/>
      <c r="V29" s="85"/>
      <c r="W29" s="85"/>
      <c r="X29" s="86"/>
      <c r="Z29" s="83"/>
      <c r="AA29" s="85"/>
      <c r="AB29" s="85"/>
      <c r="AC29" s="85"/>
      <c r="AD29" s="85"/>
      <c r="AE29" s="86"/>
      <c r="AM29" s="53"/>
      <c r="AN29" s="53"/>
      <c r="AO29" s="39"/>
      <c r="AQ29" s="125">
        <f t="shared" si="5"/>
        <v>5</v>
      </c>
      <c r="AR29" s="24"/>
    </row>
    <row r="30" spans="1:44" s="35" customFormat="1" ht="21" customHeight="1">
      <c r="A30" s="75" t="str">
        <f ca="1" t="shared" si="1"/>
        <v>PDL</v>
      </c>
      <c r="B30" s="76">
        <f ca="1" t="shared" si="1"/>
        <v>49</v>
      </c>
      <c r="C30" s="77">
        <v>7</v>
      </c>
      <c r="D30" s="153" t="str">
        <f ca="1" t="shared" si="2"/>
        <v>RAIMBAULT Julien</v>
      </c>
      <c r="E30" s="140" t="str">
        <f ca="1" t="shared" si="2"/>
        <v>M</v>
      </c>
      <c r="F30" s="26">
        <v>0</v>
      </c>
      <c r="G30" s="79">
        <v>10</v>
      </c>
      <c r="H30" s="79">
        <v>0</v>
      </c>
      <c r="I30" s="79">
        <v>0</v>
      </c>
      <c r="J30" s="79">
        <v>0</v>
      </c>
      <c r="K30" s="141">
        <v>7</v>
      </c>
      <c r="L30" s="81"/>
      <c r="M30" s="223">
        <f t="shared" si="3"/>
        <v>17</v>
      </c>
      <c r="N30" s="224"/>
      <c r="O30" s="82"/>
      <c r="P30" s="225">
        <f ca="1" t="shared" si="4"/>
        <v>17</v>
      </c>
      <c r="Q30" s="226"/>
      <c r="R30" s="46"/>
      <c r="S30" s="83"/>
      <c r="T30" s="85"/>
      <c r="U30" s="85"/>
      <c r="V30" s="85"/>
      <c r="W30" s="85"/>
      <c r="X30" s="86"/>
      <c r="Z30" s="83"/>
      <c r="AA30" s="85"/>
      <c r="AB30" s="85"/>
      <c r="AC30" s="85"/>
      <c r="AD30" s="85"/>
      <c r="AE30" s="86"/>
      <c r="AM30" s="53"/>
      <c r="AN30" s="53"/>
      <c r="AO30" s="39"/>
      <c r="AQ30" s="125">
        <f t="shared" si="5"/>
        <v>5</v>
      </c>
      <c r="AR30" s="24"/>
    </row>
    <row r="31" spans="1:44" s="35" customFormat="1" ht="21" customHeight="1">
      <c r="A31" s="75" t="str">
        <f ca="1" t="shared" si="1"/>
        <v>BRE</v>
      </c>
      <c r="B31" s="76">
        <f ca="1" t="shared" si="1"/>
        <v>35</v>
      </c>
      <c r="C31" s="77">
        <v>8</v>
      </c>
      <c r="D31" s="153" t="str">
        <f ca="1" t="shared" si="2"/>
        <v>RAULT Elouan</v>
      </c>
      <c r="E31" s="140" t="str">
        <f ca="1" t="shared" si="2"/>
        <v>M</v>
      </c>
      <c r="F31" s="26">
        <v>47</v>
      </c>
      <c r="G31" s="79">
        <v>10</v>
      </c>
      <c r="H31" s="79">
        <v>7</v>
      </c>
      <c r="I31" s="79">
        <v>10</v>
      </c>
      <c r="J31" s="79">
        <v>10</v>
      </c>
      <c r="K31" s="141">
        <v>10</v>
      </c>
      <c r="L31" s="81"/>
      <c r="M31" s="223">
        <f t="shared" si="3"/>
        <v>47</v>
      </c>
      <c r="N31" s="224"/>
      <c r="O31" s="82"/>
      <c r="P31" s="225">
        <f ca="1" t="shared" si="4"/>
        <v>94</v>
      </c>
      <c r="Q31" s="280"/>
      <c r="R31" s="46"/>
      <c r="S31" s="83"/>
      <c r="T31" s="85"/>
      <c r="U31" s="85"/>
      <c r="V31" s="85"/>
      <c r="W31" s="85"/>
      <c r="X31" s="86"/>
      <c r="Z31" s="83"/>
      <c r="AA31" s="85"/>
      <c r="AB31" s="85"/>
      <c r="AC31" s="85"/>
      <c r="AD31" s="85"/>
      <c r="AE31" s="86"/>
      <c r="AM31" s="53"/>
      <c r="AN31" s="53"/>
      <c r="AO31" s="39"/>
      <c r="AQ31" s="125">
        <f t="shared" si="5"/>
        <v>5</v>
      </c>
      <c r="AR31" s="24"/>
    </row>
    <row r="32" spans="1:45" s="35" customFormat="1" ht="21" customHeight="1">
      <c r="A32" s="75" t="str">
        <f ca="1" t="shared" si="1"/>
        <v>PDL</v>
      </c>
      <c r="B32" s="76">
        <f ca="1" t="shared" si="1"/>
        <v>44</v>
      </c>
      <c r="C32" s="77">
        <v>9</v>
      </c>
      <c r="D32" s="153" t="str">
        <f ca="1" t="shared" si="2"/>
        <v>SILANDE Martin</v>
      </c>
      <c r="E32" s="140" t="str">
        <f ca="1" t="shared" si="2"/>
        <v>M</v>
      </c>
      <c r="F32" s="26">
        <v>10</v>
      </c>
      <c r="G32" s="79">
        <v>0</v>
      </c>
      <c r="H32" s="79">
        <v>0</v>
      </c>
      <c r="I32" s="79">
        <v>0</v>
      </c>
      <c r="J32" s="79">
        <v>10</v>
      </c>
      <c r="K32" s="141">
        <v>0</v>
      </c>
      <c r="L32" s="81"/>
      <c r="M32" s="223">
        <f t="shared" si="3"/>
        <v>10</v>
      </c>
      <c r="N32" s="224"/>
      <c r="O32" s="82"/>
      <c r="P32" s="234">
        <f ca="1" t="shared" si="4"/>
        <v>20</v>
      </c>
      <c r="Q32" s="226"/>
      <c r="R32" s="102"/>
      <c r="S32" s="83"/>
      <c r="T32" s="85"/>
      <c r="U32" s="85"/>
      <c r="V32" s="85"/>
      <c r="W32" s="85"/>
      <c r="X32" s="86"/>
      <c r="Z32" s="83"/>
      <c r="AA32" s="85"/>
      <c r="AB32" s="85"/>
      <c r="AC32" s="85"/>
      <c r="AD32" s="85"/>
      <c r="AE32" s="86"/>
      <c r="AN32" s="106"/>
      <c r="AO32" s="106"/>
      <c r="AP32" s="106"/>
      <c r="AQ32" s="125">
        <f t="shared" si="5"/>
        <v>5</v>
      </c>
      <c r="AR32" s="53"/>
      <c r="AS32" s="53"/>
    </row>
    <row r="33" spans="1:45" s="35" customFormat="1" ht="21" customHeight="1" thickBot="1">
      <c r="A33" s="88" t="str">
        <f ca="1" t="shared" si="1"/>
        <v>PDL</v>
      </c>
      <c r="B33" s="89">
        <f ca="1" t="shared" si="1"/>
        <v>85</v>
      </c>
      <c r="C33" s="90">
        <v>10</v>
      </c>
      <c r="D33" s="222" t="str">
        <f ca="1" t="shared" si="2"/>
        <v>ARNAUD Matthias</v>
      </c>
      <c r="E33" s="143" t="str">
        <f ca="1" t="shared" si="2"/>
        <v>M</v>
      </c>
      <c r="F33" s="92">
        <v>20</v>
      </c>
      <c r="G33" s="93">
        <v>0</v>
      </c>
      <c r="H33" s="93">
        <v>0</v>
      </c>
      <c r="I33" s="93">
        <v>0</v>
      </c>
      <c r="J33" s="93">
        <v>10</v>
      </c>
      <c r="K33" s="144">
        <v>0</v>
      </c>
      <c r="L33" s="95"/>
      <c r="M33" s="235">
        <f t="shared" si="3"/>
        <v>10</v>
      </c>
      <c r="N33" s="236"/>
      <c r="O33" s="82"/>
      <c r="P33" s="234">
        <f ca="1" t="shared" si="4"/>
        <v>30</v>
      </c>
      <c r="Q33" s="226"/>
      <c r="R33" s="102"/>
      <c r="S33" s="100"/>
      <c r="T33" s="98"/>
      <c r="U33" s="98"/>
      <c r="V33" s="98"/>
      <c r="W33" s="98"/>
      <c r="X33" s="99"/>
      <c r="Z33" s="100"/>
      <c r="AA33" s="98"/>
      <c r="AB33" s="98"/>
      <c r="AC33" s="98"/>
      <c r="AD33" s="98"/>
      <c r="AE33" s="99"/>
      <c r="AN33" s="106"/>
      <c r="AO33" s="106"/>
      <c r="AP33" s="106"/>
      <c r="AQ33" s="125">
        <f t="shared" si="5"/>
        <v>5</v>
      </c>
      <c r="AR33" s="53"/>
      <c r="AS33" s="53"/>
    </row>
    <row r="34" spans="1:37" s="35" customFormat="1" ht="13.5" customHeight="1">
      <c r="A34" s="37"/>
      <c r="B34" s="37"/>
      <c r="C34" s="237" t="s">
        <v>101</v>
      </c>
      <c r="D34" s="237"/>
      <c r="E34" s="237"/>
      <c r="F34" s="237"/>
      <c r="G34" s="237"/>
      <c r="H34" s="237"/>
      <c r="I34" s="237"/>
      <c r="J34" s="237"/>
      <c r="K34" s="237"/>
      <c r="L34" s="237"/>
      <c r="M34" s="233" t="s">
        <v>102</v>
      </c>
      <c r="N34" s="233"/>
      <c r="O34" s="233"/>
      <c r="P34" s="233"/>
      <c r="Q34" s="233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110"/>
      <c r="AG34" s="110"/>
      <c r="AH34" s="110"/>
      <c r="AI34" s="110"/>
      <c r="AJ34" s="110"/>
      <c r="AK34" s="37"/>
    </row>
    <row r="35" spans="1:39" s="35" customFormat="1" ht="14.25" customHeight="1" hidden="1">
      <c r="A35" s="37"/>
      <c r="B35" s="37"/>
      <c r="C35" s="145">
        <f>COUNT(L35:AJ35,S42:X42,Z42:AE42)</f>
        <v>25</v>
      </c>
      <c r="D35" s="145"/>
      <c r="E35" s="125"/>
      <c r="F35" s="125"/>
      <c r="G35" s="276" t="s">
        <v>103</v>
      </c>
      <c r="H35" s="277"/>
      <c r="I35" s="277"/>
      <c r="J35" s="277"/>
      <c r="K35" s="277"/>
      <c r="L35" s="112">
        <v>1</v>
      </c>
      <c r="M35" s="112">
        <v>2</v>
      </c>
      <c r="N35" s="112">
        <v>3</v>
      </c>
      <c r="O35" s="112">
        <v>4</v>
      </c>
      <c r="P35" s="112">
        <v>5</v>
      </c>
      <c r="Q35" s="112">
        <v>6</v>
      </c>
      <c r="R35" s="112">
        <v>7</v>
      </c>
      <c r="S35" s="112">
        <v>8</v>
      </c>
      <c r="T35" s="112">
        <v>9</v>
      </c>
      <c r="U35" s="112">
        <v>10</v>
      </c>
      <c r="V35" s="112">
        <v>11</v>
      </c>
      <c r="W35" s="112">
        <v>12</v>
      </c>
      <c r="X35" s="112">
        <v>13</v>
      </c>
      <c r="Y35" s="112">
        <v>14</v>
      </c>
      <c r="Z35" s="112">
        <v>15</v>
      </c>
      <c r="AA35" s="112">
        <v>16</v>
      </c>
      <c r="AB35" s="112">
        <v>17</v>
      </c>
      <c r="AC35" s="112">
        <v>18</v>
      </c>
      <c r="AD35" s="112">
        <v>19</v>
      </c>
      <c r="AE35" s="112">
        <v>20</v>
      </c>
      <c r="AF35" s="112">
        <v>21</v>
      </c>
      <c r="AG35" s="112">
        <v>22</v>
      </c>
      <c r="AH35" s="112">
        <v>23</v>
      </c>
      <c r="AI35" s="112">
        <v>24</v>
      </c>
      <c r="AJ35" s="112">
        <v>25</v>
      </c>
      <c r="AK35" s="114"/>
      <c r="AL35" s="44"/>
      <c r="AM35" s="44"/>
    </row>
    <row r="36" spans="1:39" s="35" customFormat="1" ht="14.25" customHeight="1" hidden="1">
      <c r="A36" s="37"/>
      <c r="B36" s="37"/>
      <c r="C36" s="125"/>
      <c r="D36" s="125"/>
      <c r="E36" s="125"/>
      <c r="F36" s="125"/>
      <c r="G36" s="278" t="s">
        <v>104</v>
      </c>
      <c r="H36" s="279"/>
      <c r="I36" s="279"/>
      <c r="J36" s="279"/>
      <c r="K36" s="279"/>
      <c r="L36" s="112">
        <v>1</v>
      </c>
      <c r="M36" s="112">
        <v>1</v>
      </c>
      <c r="N36" s="112">
        <v>1</v>
      </c>
      <c r="O36" s="112">
        <v>1</v>
      </c>
      <c r="P36" s="112">
        <v>1</v>
      </c>
      <c r="Q36" s="112">
        <v>2</v>
      </c>
      <c r="R36" s="112">
        <v>2</v>
      </c>
      <c r="S36" s="112">
        <v>2</v>
      </c>
      <c r="T36" s="112">
        <v>2</v>
      </c>
      <c r="U36" s="112">
        <v>2</v>
      </c>
      <c r="V36" s="112">
        <v>3</v>
      </c>
      <c r="W36" s="112">
        <v>3</v>
      </c>
      <c r="X36" s="112">
        <v>3</v>
      </c>
      <c r="Y36" s="112">
        <v>3</v>
      </c>
      <c r="Z36" s="112">
        <v>4</v>
      </c>
      <c r="AA36" s="112">
        <v>4</v>
      </c>
      <c r="AB36" s="112">
        <v>4</v>
      </c>
      <c r="AC36" s="112">
        <v>4</v>
      </c>
      <c r="AD36" s="112">
        <v>4</v>
      </c>
      <c r="AE36" s="112">
        <v>5</v>
      </c>
      <c r="AF36" s="112">
        <v>5</v>
      </c>
      <c r="AG36" s="112">
        <v>5</v>
      </c>
      <c r="AH36" s="112">
        <v>5</v>
      </c>
      <c r="AI36" s="112">
        <v>5</v>
      </c>
      <c r="AJ36" s="112">
        <v>5</v>
      </c>
      <c r="AK36" s="114"/>
      <c r="AL36" s="44"/>
      <c r="AM36" s="44"/>
    </row>
    <row r="37" spans="1:37" s="35" customFormat="1" ht="14.25" customHeight="1" hidden="1">
      <c r="A37" s="37"/>
      <c r="B37" s="37"/>
      <c r="C37" s="145"/>
      <c r="D37" s="125"/>
      <c r="E37" s="125"/>
      <c r="F37" s="125"/>
      <c r="G37" s="278" t="s">
        <v>105</v>
      </c>
      <c r="H37" s="279"/>
      <c r="I37" s="279"/>
      <c r="J37" s="279"/>
      <c r="K37" s="279"/>
      <c r="L37" s="112">
        <v>1</v>
      </c>
      <c r="M37" s="112">
        <v>1</v>
      </c>
      <c r="N37" s="112">
        <v>1</v>
      </c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4"/>
    </row>
    <row r="38" spans="1:45" s="35" customFormat="1" ht="5.25" customHeight="1" hidden="1">
      <c r="A38" s="1"/>
      <c r="B38" s="1"/>
      <c r="C38" s="146"/>
      <c r="D38" s="125"/>
      <c r="E38" s="147"/>
      <c r="F38" s="148"/>
      <c r="G38" s="147"/>
      <c r="H38" s="147"/>
      <c r="I38" s="147"/>
      <c r="J38" s="147"/>
      <c r="K38" s="147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15"/>
      <c r="AL38" s="3"/>
      <c r="AM38" s="3"/>
      <c r="AN38" s="3"/>
      <c r="AO38" s="3"/>
      <c r="AP38" s="3"/>
      <c r="AQ38" s="3"/>
      <c r="AR38" s="3"/>
      <c r="AS38" s="3"/>
    </row>
    <row r="39" spans="1:45" ht="15" hidden="1">
      <c r="A39" s="1"/>
      <c r="B39" s="1"/>
      <c r="C39" s="146"/>
      <c r="D39" s="119"/>
      <c r="E39" s="147"/>
      <c r="F39" s="148"/>
      <c r="G39" s="147"/>
      <c r="H39" s="147"/>
      <c r="I39" s="147"/>
      <c r="J39" s="147"/>
      <c r="K39" s="147"/>
      <c r="L39" s="150">
        <v>0</v>
      </c>
      <c r="M39" s="150">
        <v>10</v>
      </c>
      <c r="N39" s="150">
        <v>0</v>
      </c>
      <c r="O39" s="150">
        <v>10</v>
      </c>
      <c r="P39" s="150">
        <v>10</v>
      </c>
      <c r="Q39" s="150">
        <v>10</v>
      </c>
      <c r="R39" s="150">
        <v>0</v>
      </c>
      <c r="S39" s="150">
        <v>10</v>
      </c>
      <c r="T39" s="150">
        <v>0</v>
      </c>
      <c r="U39" s="150">
        <v>0</v>
      </c>
      <c r="V39" s="150">
        <v>10</v>
      </c>
      <c r="W39" s="150">
        <v>10</v>
      </c>
      <c r="X39" s="150">
        <v>10</v>
      </c>
      <c r="Y39" s="150">
        <v>0</v>
      </c>
      <c r="Z39" s="150">
        <v>10</v>
      </c>
      <c r="AA39" s="150">
        <v>0</v>
      </c>
      <c r="AB39" s="150">
        <v>0</v>
      </c>
      <c r="AC39" s="150">
        <v>0</v>
      </c>
      <c r="AD39" s="150">
        <v>10</v>
      </c>
      <c r="AE39" s="150">
        <v>0</v>
      </c>
      <c r="AF39" s="151">
        <v>0</v>
      </c>
      <c r="AG39" s="151">
        <v>0</v>
      </c>
      <c r="AH39" s="151">
        <v>0</v>
      </c>
      <c r="AI39" s="151">
        <v>10</v>
      </c>
      <c r="AJ39" s="151">
        <v>7</v>
      </c>
      <c r="AK39" s="3"/>
      <c r="AL39" s="3"/>
      <c r="AM39" s="3"/>
      <c r="AN39" s="3"/>
      <c r="AO39" s="3"/>
      <c r="AP39" s="3"/>
      <c r="AQ39" s="3"/>
      <c r="AR39" s="3"/>
      <c r="AS39" s="3"/>
    </row>
    <row r="40" spans="3:36" ht="15" hidden="1">
      <c r="C40" s="119"/>
      <c r="D40" s="119"/>
      <c r="E40" s="119"/>
      <c r="F40" s="119"/>
      <c r="G40" s="119"/>
      <c r="H40" s="119"/>
      <c r="I40" s="119"/>
      <c r="J40" s="119"/>
      <c r="K40" s="119"/>
      <c r="L40" s="150">
        <v>10</v>
      </c>
      <c r="M40" s="150">
        <v>0</v>
      </c>
      <c r="N40" s="150">
        <v>10</v>
      </c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16"/>
    </row>
    <row r="41" spans="3:35" ht="5.25" customHeight="1" hidden="1"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</row>
    <row r="42" spans="3:31" ht="14.25" customHeight="1" hidden="1">
      <c r="C42" s="119"/>
      <c r="D42" s="125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51"/>
      <c r="T42" s="151"/>
      <c r="U42" s="151"/>
      <c r="V42" s="151"/>
      <c r="W42" s="151"/>
      <c r="X42" s="151"/>
      <c r="Z42" s="151"/>
      <c r="AA42" s="151"/>
      <c r="AB42" s="151"/>
      <c r="AC42" s="151"/>
      <c r="AD42" s="151"/>
      <c r="AE42" s="151"/>
    </row>
    <row r="43" spans="3:31" ht="15" hidden="1">
      <c r="C43" s="119"/>
      <c r="D43" s="125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50"/>
      <c r="T43" s="150"/>
      <c r="U43" s="150"/>
      <c r="V43" s="150"/>
      <c r="W43" s="150"/>
      <c r="X43" s="150"/>
      <c r="Z43" s="150"/>
      <c r="AA43" s="150"/>
      <c r="AB43" s="150"/>
      <c r="AC43" s="150"/>
      <c r="AD43" s="150"/>
      <c r="AE43" s="150"/>
    </row>
    <row r="44" spans="3:31" ht="15" hidden="1"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50"/>
      <c r="T44" s="150"/>
      <c r="U44" s="150"/>
      <c r="V44" s="150"/>
      <c r="W44" s="150"/>
      <c r="X44" s="150"/>
      <c r="Z44" s="150"/>
      <c r="AA44" s="150"/>
      <c r="AB44" s="150"/>
      <c r="AC44" s="150"/>
      <c r="AD44" s="150"/>
      <c r="AE44" s="150"/>
    </row>
    <row r="45" spans="3:30" ht="4.5" customHeight="1" hidden="1"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</row>
    <row r="46" spans="3:31" ht="15" hidden="1"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50"/>
      <c r="T46" s="150"/>
      <c r="U46" s="150"/>
      <c r="V46" s="150"/>
      <c r="W46" s="150"/>
      <c r="X46" s="150"/>
      <c r="Z46" s="150"/>
      <c r="AA46" s="150"/>
      <c r="AB46" s="150"/>
      <c r="AC46" s="150"/>
      <c r="AD46" s="150"/>
      <c r="AE46" s="150"/>
    </row>
    <row r="47" spans="3:31" ht="15" hidden="1"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50"/>
      <c r="T47" s="150"/>
      <c r="U47" s="150"/>
      <c r="V47" s="150"/>
      <c r="W47" s="150"/>
      <c r="X47" s="150"/>
      <c r="Z47" s="150"/>
      <c r="AA47" s="150"/>
      <c r="AB47" s="150"/>
      <c r="AC47" s="150"/>
      <c r="AD47" s="150"/>
      <c r="AE47" s="150"/>
    </row>
  </sheetData>
  <sheetProtection selectLockedCells="1"/>
  <mergeCells count="57">
    <mergeCell ref="G35:K35"/>
    <mergeCell ref="P30:Q30"/>
    <mergeCell ref="G36:K36"/>
    <mergeCell ref="G37:K37"/>
    <mergeCell ref="M31:N31"/>
    <mergeCell ref="P31:Q31"/>
    <mergeCell ref="M32:N32"/>
    <mergeCell ref="P32:Q32"/>
    <mergeCell ref="M33:N33"/>
    <mergeCell ref="P33:Q33"/>
    <mergeCell ref="C34:L34"/>
    <mergeCell ref="M34:Q34"/>
    <mergeCell ref="M26:N26"/>
    <mergeCell ref="P26:Q26"/>
    <mergeCell ref="M27:N27"/>
    <mergeCell ref="P27:Q27"/>
    <mergeCell ref="M28:N28"/>
    <mergeCell ref="P28:Q28"/>
    <mergeCell ref="M29:N29"/>
    <mergeCell ref="P29:Q29"/>
    <mergeCell ref="M30:N30"/>
    <mergeCell ref="M25:N25"/>
    <mergeCell ref="P25:Q25"/>
    <mergeCell ref="G15:K15"/>
    <mergeCell ref="G16:K16"/>
    <mergeCell ref="G17:K17"/>
    <mergeCell ref="G18:K18"/>
    <mergeCell ref="M23:N23"/>
    <mergeCell ref="P23:Q23"/>
    <mergeCell ref="M24:N24"/>
    <mergeCell ref="P24:Q24"/>
    <mergeCell ref="Z22:AE22"/>
    <mergeCell ref="S22:X22"/>
    <mergeCell ref="Z19:AE19"/>
    <mergeCell ref="Z20:AE20"/>
    <mergeCell ref="G13:K13"/>
    <mergeCell ref="G14:K14"/>
    <mergeCell ref="D5:F5"/>
    <mergeCell ref="M5:W5"/>
    <mergeCell ref="G9:K9"/>
    <mergeCell ref="G10:K10"/>
    <mergeCell ref="G11:K11"/>
    <mergeCell ref="G12:K12"/>
    <mergeCell ref="Z5:AB6"/>
    <mergeCell ref="AC5:AE6"/>
    <mergeCell ref="M6:O6"/>
    <mergeCell ref="G8:K8"/>
    <mergeCell ref="D20:F21"/>
    <mergeCell ref="X1:Z1"/>
    <mergeCell ref="D2:F2"/>
    <mergeCell ref="G2:K2"/>
    <mergeCell ref="M2:N2"/>
    <mergeCell ref="O2:R2"/>
    <mergeCell ref="X2:X3"/>
    <mergeCell ref="Y2:Y3"/>
    <mergeCell ref="Z2:Z3"/>
    <mergeCell ref="G4:K6"/>
  </mergeCells>
  <printOptions horizontalCentered="1"/>
  <pageMargins left="0.25" right="0.25" top="0.13" bottom="0.14" header="0.13" footer="0.14"/>
  <pageSetup fitToHeight="1" fitToWidth="1" horizontalDpi="600" verticalDpi="600" orientation="landscape" paperSize="9" scale="8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6" zoomScaleNormal="86" workbookViewId="0" topLeftCell="C8">
      <pane ySplit="1" topLeftCell="BM12" activePane="bottomLeft" state="frozen"/>
      <selection pane="topLeft" activeCell="G18" sqref="G18:K18"/>
      <selection pane="bottomLeft" activeCell="G8" sqref="G8:K8"/>
    </sheetView>
  </sheetViews>
  <sheetFormatPr defaultColWidth="4.00390625" defaultRowHeight="12.75"/>
  <cols>
    <col min="1" max="1" width="6.140625" style="8" hidden="1" customWidth="1"/>
    <col min="2" max="2" width="5.140625" style="8" hidden="1" customWidth="1"/>
    <col min="3" max="3" width="4.421875" style="8" customWidth="1"/>
    <col min="4" max="4" width="22.140625" style="8" customWidth="1"/>
    <col min="5" max="5" width="3.140625" style="8" customWidth="1"/>
    <col min="6" max="6" width="7.7109375" style="8" customWidth="1"/>
    <col min="7" max="11" width="3.8515625" style="8" customWidth="1"/>
    <col min="12" max="41" width="4.00390625" style="8" customWidth="1"/>
    <col min="42" max="42" width="27.28125" style="8" hidden="1" customWidth="1"/>
    <col min="43" max="43" width="4.00390625" style="8" hidden="1" customWidth="1"/>
    <col min="44" max="45" width="4.00390625" style="8" customWidth="1"/>
    <col min="46" max="46" width="10.421875" style="13" customWidth="1"/>
    <col min="47" max="240" width="11.421875" style="8" customWidth="1"/>
    <col min="241" max="241" width="4.421875" style="8" customWidth="1"/>
    <col min="242" max="242" width="22.140625" style="8" customWidth="1"/>
    <col min="243" max="243" width="3.140625" style="8" customWidth="1"/>
    <col min="244" max="244" width="7.7109375" style="8" customWidth="1"/>
    <col min="245" max="245" width="19.421875" style="8" customWidth="1"/>
    <col min="246" max="252" width="4.00390625" style="8" customWidth="1"/>
    <col min="253" max="254" width="11.421875" style="8" customWidth="1"/>
    <col min="255" max="16384" width="4.00390625" style="8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263" t="s">
        <v>0</v>
      </c>
      <c r="Y1" s="263"/>
      <c r="Z1" s="263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9"/>
      <c r="D2" s="264" t="s">
        <v>1</v>
      </c>
      <c r="E2" s="264"/>
      <c r="F2" s="265"/>
      <c r="G2" s="266" t="s">
        <v>362</v>
      </c>
      <c r="H2" s="266"/>
      <c r="I2" s="266"/>
      <c r="J2" s="266"/>
      <c r="K2" s="266"/>
      <c r="L2" s="4">
        <v>2</v>
      </c>
      <c r="M2" s="256" t="s">
        <v>3</v>
      </c>
      <c r="N2" s="256"/>
      <c r="O2" s="267">
        <f ca="1">TODAY()</f>
        <v>42163</v>
      </c>
      <c r="P2" s="267"/>
      <c r="Q2" s="267"/>
      <c r="R2" s="267"/>
      <c r="S2" s="5"/>
      <c r="T2" s="10" t="s">
        <v>277</v>
      </c>
      <c r="U2" s="10"/>
      <c r="V2" s="10"/>
      <c r="W2" s="5"/>
      <c r="X2" s="268" t="str">
        <f>IF(T2="","",T2)</f>
        <v>4</v>
      </c>
      <c r="Y2" s="268">
        <f>IF(U2="","",U2)</f>
      </c>
      <c r="Z2" s="268">
        <f>IF(V2="","",V2)</f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1"/>
      <c r="M3" s="11"/>
      <c r="N3" s="5"/>
      <c r="O3" s="5"/>
      <c r="P3" s="5"/>
      <c r="Q3" s="5"/>
      <c r="R3" s="5"/>
      <c r="S3" s="5"/>
      <c r="T3" s="3"/>
      <c r="U3" s="3"/>
      <c r="V3" s="3"/>
      <c r="W3" s="5"/>
      <c r="X3" s="269"/>
      <c r="Y3" s="269"/>
      <c r="Z3" s="269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5" customHeight="1" thickBot="1">
      <c r="A4" s="1"/>
      <c r="B4" s="1"/>
      <c r="C4" s="9"/>
      <c r="D4" s="3"/>
      <c r="E4" s="3"/>
      <c r="G4" s="270"/>
      <c r="H4" s="270"/>
      <c r="I4" s="270"/>
      <c r="J4" s="270"/>
      <c r="K4" s="27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5" customHeight="1" thickTop="1">
      <c r="A5" s="1"/>
      <c r="B5" s="1"/>
      <c r="C5" s="9"/>
      <c r="D5" s="271" t="s">
        <v>5</v>
      </c>
      <c r="E5" s="271"/>
      <c r="F5" s="272"/>
      <c r="G5" s="270"/>
      <c r="H5" s="270"/>
      <c r="I5" s="270"/>
      <c r="J5" s="270"/>
      <c r="K5" s="270"/>
      <c r="L5" s="3"/>
      <c r="M5" s="273" t="s">
        <v>6</v>
      </c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5"/>
      <c r="Y5" s="5"/>
      <c r="Z5" s="274" t="s">
        <v>7</v>
      </c>
      <c r="AA5" s="274"/>
      <c r="AB5" s="275"/>
      <c r="AC5" s="250" t="str">
        <f>LEFT(G2,2)</f>
        <v>29</v>
      </c>
      <c r="AD5" s="251"/>
      <c r="AE5" s="252"/>
      <c r="AH5" s="6"/>
      <c r="AI5" s="6"/>
      <c r="AJ5" s="6"/>
      <c r="AK5" s="12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270"/>
      <c r="H6" s="270"/>
      <c r="I6" s="270"/>
      <c r="J6" s="270"/>
      <c r="K6" s="270"/>
      <c r="L6" s="3"/>
      <c r="M6" s="256" t="s">
        <v>8</v>
      </c>
      <c r="N6" s="256"/>
      <c r="O6" s="256"/>
      <c r="P6" s="3"/>
      <c r="Q6" s="3"/>
      <c r="R6" s="3"/>
      <c r="S6" s="3"/>
      <c r="T6" s="3"/>
      <c r="U6" s="3"/>
      <c r="V6" s="3"/>
      <c r="W6" s="5"/>
      <c r="X6" s="5"/>
      <c r="Y6" s="5"/>
      <c r="Z6" s="274"/>
      <c r="AA6" s="274"/>
      <c r="AB6" s="275"/>
      <c r="AC6" s="253"/>
      <c r="AD6" s="254"/>
      <c r="AE6" s="255"/>
      <c r="AH6" s="6"/>
      <c r="AI6" s="6"/>
      <c r="AJ6" s="6"/>
      <c r="AK6" s="12"/>
      <c r="AL6" s="14"/>
      <c r="AM6" s="14"/>
      <c r="AN6" s="14"/>
      <c r="AO6" s="14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5"/>
      <c r="AG7" s="15"/>
      <c r="AH7" s="15"/>
      <c r="AI7" s="15"/>
      <c r="AJ7" s="15"/>
      <c r="AK7" s="16"/>
      <c r="AP7" s="17"/>
      <c r="AQ7" s="3"/>
      <c r="AR7" s="3"/>
    </row>
    <row r="8" spans="1:46" ht="19.5" customHeight="1">
      <c r="A8" s="18" t="s">
        <v>9</v>
      </c>
      <c r="B8" s="18" t="s">
        <v>10</v>
      </c>
      <c r="C8" s="19" t="s">
        <v>11</v>
      </c>
      <c r="D8" s="20" t="s">
        <v>12</v>
      </c>
      <c r="E8" s="20" t="s">
        <v>13</v>
      </c>
      <c r="F8" s="19" t="s">
        <v>14</v>
      </c>
      <c r="G8" s="257" t="s">
        <v>15</v>
      </c>
      <c r="H8" s="258"/>
      <c r="I8" s="258"/>
      <c r="J8" s="258"/>
      <c r="K8" s="259"/>
      <c r="L8" s="21" t="s">
        <v>78</v>
      </c>
      <c r="M8" s="21" t="s">
        <v>107</v>
      </c>
      <c r="N8" s="21" t="s">
        <v>26</v>
      </c>
      <c r="O8" s="21" t="s">
        <v>108</v>
      </c>
      <c r="P8" s="21" t="s">
        <v>109</v>
      </c>
      <c r="Q8" s="21" t="s">
        <v>25</v>
      </c>
      <c r="R8" s="21" t="s">
        <v>22</v>
      </c>
      <c r="S8" s="21" t="s">
        <v>24</v>
      </c>
      <c r="T8" s="21" t="s">
        <v>23</v>
      </c>
      <c r="U8" s="21" t="s">
        <v>110</v>
      </c>
      <c r="V8" s="21" t="s">
        <v>16</v>
      </c>
      <c r="W8" s="22" t="s">
        <v>21</v>
      </c>
      <c r="X8" s="21" t="s">
        <v>111</v>
      </c>
      <c r="Y8" s="21" t="s">
        <v>27</v>
      </c>
      <c r="Z8" s="21" t="s">
        <v>112</v>
      </c>
      <c r="AA8" s="21" t="s">
        <v>20</v>
      </c>
      <c r="AB8" s="21" t="s">
        <v>113</v>
      </c>
      <c r="AC8" s="22" t="s">
        <v>79</v>
      </c>
      <c r="AD8" s="21" t="s">
        <v>33</v>
      </c>
      <c r="AE8" s="21" t="s">
        <v>31</v>
      </c>
      <c r="AF8" s="152" t="s">
        <v>32</v>
      </c>
      <c r="AG8" s="21" t="s">
        <v>114</v>
      </c>
      <c r="AH8" s="21" t="s">
        <v>30</v>
      </c>
      <c r="AI8" s="21" t="s">
        <v>115</v>
      </c>
      <c r="AJ8" s="21" t="s">
        <v>116</v>
      </c>
      <c r="AK8" s="24"/>
      <c r="AL8" s="24"/>
      <c r="AM8" s="24"/>
      <c r="AN8" s="24"/>
      <c r="AP8" s="118" t="s">
        <v>117</v>
      </c>
      <c r="AQ8" s="119"/>
      <c r="AT8" s="25"/>
    </row>
    <row r="9" spans="1:46" s="35" customFormat="1" ht="18.75" customHeight="1">
      <c r="A9" s="26" t="s">
        <v>45</v>
      </c>
      <c r="B9" s="26">
        <v>44</v>
      </c>
      <c r="C9" s="27">
        <f aca="true" ca="1" t="shared" si="0" ref="C9:C18">OFFSET(C9,15,0)</f>
        <v>1</v>
      </c>
      <c r="D9" s="120" t="s">
        <v>363</v>
      </c>
      <c r="E9" s="26" t="s">
        <v>39</v>
      </c>
      <c r="F9" s="26">
        <v>61</v>
      </c>
      <c r="G9" s="239" t="s">
        <v>143</v>
      </c>
      <c r="H9" s="240"/>
      <c r="I9" s="240"/>
      <c r="J9" s="240"/>
      <c r="K9" s="241"/>
      <c r="L9" s="121" t="s">
        <v>140</v>
      </c>
      <c r="M9" s="122"/>
      <c r="N9" s="122"/>
      <c r="O9" s="122"/>
      <c r="P9" s="122"/>
      <c r="Q9" s="121" t="s">
        <v>136</v>
      </c>
      <c r="R9" s="122"/>
      <c r="S9" s="122"/>
      <c r="T9" s="122"/>
      <c r="U9" s="122"/>
      <c r="V9" s="121" t="s">
        <v>136</v>
      </c>
      <c r="W9" s="122"/>
      <c r="X9" s="122"/>
      <c r="Y9" s="122"/>
      <c r="Z9" s="122"/>
      <c r="AA9" s="121" t="s">
        <v>136</v>
      </c>
      <c r="AB9" s="122"/>
      <c r="AC9" s="122"/>
      <c r="AD9" s="122"/>
      <c r="AE9" s="121" t="s">
        <v>49</v>
      </c>
      <c r="AF9" s="122"/>
      <c r="AG9" s="122"/>
      <c r="AH9" s="122"/>
      <c r="AI9" s="122"/>
      <c r="AJ9" s="122"/>
      <c r="AK9" s="34"/>
      <c r="AL9" s="33"/>
      <c r="AM9" s="34"/>
      <c r="AN9" s="33"/>
      <c r="AP9" s="123" t="s">
        <v>120</v>
      </c>
      <c r="AQ9" s="124">
        <f>IF(E9="M",100,IF(E9=1,100,IF(E9="","",120)))</f>
        <v>100</v>
      </c>
      <c r="AT9" s="36"/>
    </row>
    <row r="10" spans="1:46" s="37" customFormat="1" ht="21" customHeight="1">
      <c r="A10" s="26" t="s">
        <v>59</v>
      </c>
      <c r="B10" s="26">
        <v>79</v>
      </c>
      <c r="C10" s="27">
        <f ca="1" t="shared" si="0"/>
        <v>2</v>
      </c>
      <c r="D10" s="120" t="s">
        <v>364</v>
      </c>
      <c r="E10" s="26" t="s">
        <v>39</v>
      </c>
      <c r="F10" s="26">
        <v>62</v>
      </c>
      <c r="G10" s="239" t="s">
        <v>266</v>
      </c>
      <c r="H10" s="240"/>
      <c r="I10" s="240"/>
      <c r="J10" s="240"/>
      <c r="K10" s="241"/>
      <c r="L10" s="122"/>
      <c r="M10" s="122"/>
      <c r="N10" s="121" t="s">
        <v>42</v>
      </c>
      <c r="O10" s="122"/>
      <c r="P10" s="122"/>
      <c r="Q10" s="122"/>
      <c r="R10" s="122"/>
      <c r="S10" s="121" t="s">
        <v>49</v>
      </c>
      <c r="T10" s="122"/>
      <c r="U10" s="122"/>
      <c r="V10" s="122"/>
      <c r="W10" s="121"/>
      <c r="X10" s="122"/>
      <c r="Y10" s="122"/>
      <c r="Z10" s="122"/>
      <c r="AA10" s="122"/>
      <c r="AB10" s="122"/>
      <c r="AC10" s="121"/>
      <c r="AD10" s="122"/>
      <c r="AE10" s="122"/>
      <c r="AF10" s="121"/>
      <c r="AG10" s="122"/>
      <c r="AH10" s="122"/>
      <c r="AI10" s="122"/>
      <c r="AJ10" s="122"/>
      <c r="AK10" s="34"/>
      <c r="AL10" s="33"/>
      <c r="AM10" s="34"/>
      <c r="AN10" s="33"/>
      <c r="AP10" s="123" t="s">
        <v>123</v>
      </c>
      <c r="AQ10" s="124"/>
      <c r="AT10" s="36"/>
    </row>
    <row r="11" spans="1:46" s="35" customFormat="1" ht="21" customHeight="1">
      <c r="A11" s="26" t="s">
        <v>45</v>
      </c>
      <c r="B11" s="26">
        <v>44</v>
      </c>
      <c r="C11" s="27">
        <f ca="1" t="shared" si="0"/>
        <v>3</v>
      </c>
      <c r="D11" s="120" t="s">
        <v>365</v>
      </c>
      <c r="E11" s="26" t="s">
        <v>39</v>
      </c>
      <c r="F11" s="26">
        <v>62</v>
      </c>
      <c r="G11" s="239" t="s">
        <v>366</v>
      </c>
      <c r="H11" s="240"/>
      <c r="I11" s="240"/>
      <c r="J11" s="240"/>
      <c r="K11" s="241"/>
      <c r="L11" s="121" t="s">
        <v>43</v>
      </c>
      <c r="M11" s="122"/>
      <c r="N11" s="122"/>
      <c r="O11" s="122"/>
      <c r="P11" s="122"/>
      <c r="Q11" s="122"/>
      <c r="R11" s="122"/>
      <c r="S11" s="122"/>
      <c r="T11" s="121" t="s">
        <v>49</v>
      </c>
      <c r="U11" s="122"/>
      <c r="V11" s="122"/>
      <c r="W11" s="122"/>
      <c r="X11" s="122"/>
      <c r="Y11" s="121" t="s">
        <v>41</v>
      </c>
      <c r="Z11" s="122"/>
      <c r="AA11" s="122"/>
      <c r="AB11" s="122"/>
      <c r="AC11" s="122"/>
      <c r="AD11" s="121" t="s">
        <v>57</v>
      </c>
      <c r="AE11" s="122"/>
      <c r="AF11" s="122"/>
      <c r="AG11" s="122"/>
      <c r="AH11" s="121" t="s">
        <v>42</v>
      </c>
      <c r="AI11" s="122"/>
      <c r="AJ11" s="122"/>
      <c r="AK11" s="34"/>
      <c r="AL11" s="33"/>
      <c r="AM11" s="34"/>
      <c r="AN11" s="33"/>
      <c r="AP11" s="123" t="s">
        <v>126</v>
      </c>
      <c r="AQ11" s="125"/>
      <c r="AT11" s="36"/>
    </row>
    <row r="12" spans="1:46" s="35" customFormat="1" ht="21" customHeight="1">
      <c r="A12" s="26" t="s">
        <v>45</v>
      </c>
      <c r="B12" s="26">
        <v>85</v>
      </c>
      <c r="C12" s="27">
        <f ca="1" t="shared" si="0"/>
        <v>4</v>
      </c>
      <c r="D12" s="120" t="s">
        <v>367</v>
      </c>
      <c r="E12" s="26" t="s">
        <v>39</v>
      </c>
      <c r="F12" s="26">
        <v>63</v>
      </c>
      <c r="G12" s="239" t="s">
        <v>119</v>
      </c>
      <c r="H12" s="240"/>
      <c r="I12" s="240"/>
      <c r="J12" s="240"/>
      <c r="K12" s="241"/>
      <c r="L12" s="122"/>
      <c r="M12" s="122"/>
      <c r="N12" s="121" t="s">
        <v>49</v>
      </c>
      <c r="O12" s="122"/>
      <c r="P12" s="122"/>
      <c r="Q12" s="122"/>
      <c r="R12" s="121" t="s">
        <v>41</v>
      </c>
      <c r="S12" s="122"/>
      <c r="T12" s="122"/>
      <c r="U12" s="122"/>
      <c r="V12" s="121" t="s">
        <v>50</v>
      </c>
      <c r="W12" s="122"/>
      <c r="X12" s="122"/>
      <c r="Y12" s="122"/>
      <c r="Z12" s="121" t="s">
        <v>41</v>
      </c>
      <c r="AA12" s="122"/>
      <c r="AB12" s="122"/>
      <c r="AC12" s="122"/>
      <c r="AD12" s="122"/>
      <c r="AE12" s="122"/>
      <c r="AF12" s="122"/>
      <c r="AG12" s="122"/>
      <c r="AH12" s="122"/>
      <c r="AI12" s="121" t="s">
        <v>49</v>
      </c>
      <c r="AJ12" s="122"/>
      <c r="AK12" s="34"/>
      <c r="AL12" s="33"/>
      <c r="AM12" s="34"/>
      <c r="AN12" s="33"/>
      <c r="AP12" s="123" t="s">
        <v>129</v>
      </c>
      <c r="AQ12" s="125"/>
      <c r="AT12" s="36"/>
    </row>
    <row r="13" spans="1:46" s="35" customFormat="1" ht="21" customHeight="1">
      <c r="A13" s="26" t="s">
        <v>45</v>
      </c>
      <c r="B13" s="26">
        <v>85</v>
      </c>
      <c r="C13" s="27">
        <f ca="1" t="shared" si="0"/>
        <v>5</v>
      </c>
      <c r="D13" s="153" t="s">
        <v>368</v>
      </c>
      <c r="E13" s="126" t="s">
        <v>39</v>
      </c>
      <c r="F13" s="126">
        <v>66</v>
      </c>
      <c r="G13" s="239" t="s">
        <v>119</v>
      </c>
      <c r="H13" s="240"/>
      <c r="I13" s="240"/>
      <c r="J13" s="240"/>
      <c r="K13" s="241"/>
      <c r="L13" s="122"/>
      <c r="M13" s="122"/>
      <c r="N13" s="122"/>
      <c r="O13" s="121" t="s">
        <v>260</v>
      </c>
      <c r="P13" s="122"/>
      <c r="Q13" s="122"/>
      <c r="R13" s="122"/>
      <c r="S13" s="122"/>
      <c r="T13" s="121" t="s">
        <v>41</v>
      </c>
      <c r="U13" s="122"/>
      <c r="V13" s="122"/>
      <c r="W13" s="122"/>
      <c r="X13" s="122"/>
      <c r="Y13" s="122"/>
      <c r="Z13" s="122"/>
      <c r="AA13" s="121" t="s">
        <v>175</v>
      </c>
      <c r="AB13" s="122"/>
      <c r="AC13" s="122"/>
      <c r="AD13" s="122"/>
      <c r="AE13" s="122"/>
      <c r="AF13" s="121"/>
      <c r="AG13" s="122"/>
      <c r="AH13" s="122"/>
      <c r="AI13" s="122"/>
      <c r="AJ13" s="121" t="s">
        <v>49</v>
      </c>
      <c r="AK13" s="33"/>
      <c r="AL13" s="33"/>
      <c r="AM13" s="33"/>
      <c r="AN13" s="33"/>
      <c r="AP13" s="123" t="s">
        <v>133</v>
      </c>
      <c r="AQ13" s="125"/>
      <c r="AT13" s="36"/>
    </row>
    <row r="14" spans="1:46" s="35" customFormat="1" ht="21" customHeight="1">
      <c r="A14" s="26" t="s">
        <v>45</v>
      </c>
      <c r="B14" s="26">
        <v>49</v>
      </c>
      <c r="C14" s="27">
        <f ca="1" t="shared" si="0"/>
        <v>6</v>
      </c>
      <c r="D14" s="120" t="s">
        <v>369</v>
      </c>
      <c r="E14" s="26" t="s">
        <v>39</v>
      </c>
      <c r="F14" s="26">
        <v>64</v>
      </c>
      <c r="G14" s="239" t="s">
        <v>317</v>
      </c>
      <c r="H14" s="240"/>
      <c r="I14" s="240"/>
      <c r="J14" s="240"/>
      <c r="K14" s="241"/>
      <c r="L14" s="122"/>
      <c r="M14" s="122"/>
      <c r="N14" s="122"/>
      <c r="O14" s="122"/>
      <c r="P14" s="122"/>
      <c r="Q14" s="121" t="s">
        <v>41</v>
      </c>
      <c r="R14" s="122"/>
      <c r="S14" s="122"/>
      <c r="T14" s="122"/>
      <c r="U14" s="121" t="s">
        <v>69</v>
      </c>
      <c r="V14" s="122"/>
      <c r="W14" s="121"/>
      <c r="X14" s="122"/>
      <c r="Y14" s="122"/>
      <c r="Z14" s="122"/>
      <c r="AA14" s="122"/>
      <c r="AB14" s="122"/>
      <c r="AC14" s="122"/>
      <c r="AD14" s="121" t="s">
        <v>42</v>
      </c>
      <c r="AE14" s="122"/>
      <c r="AF14" s="122"/>
      <c r="AG14" s="121" t="s">
        <v>49</v>
      </c>
      <c r="AH14" s="122"/>
      <c r="AI14" s="122"/>
      <c r="AJ14" s="122"/>
      <c r="AK14" s="33"/>
      <c r="AL14" s="33"/>
      <c r="AM14" s="33"/>
      <c r="AN14" s="33"/>
      <c r="AP14" s="123" t="s">
        <v>137</v>
      </c>
      <c r="AQ14" s="125"/>
      <c r="AT14" s="36"/>
    </row>
    <row r="15" spans="1:46" s="35" customFormat="1" ht="21" customHeight="1">
      <c r="A15" s="26" t="s">
        <v>45</v>
      </c>
      <c r="B15" s="26">
        <v>72</v>
      </c>
      <c r="C15" s="27">
        <f ca="1" t="shared" si="0"/>
        <v>7</v>
      </c>
      <c r="D15" s="120" t="s">
        <v>370</v>
      </c>
      <c r="E15" s="26" t="s">
        <v>39</v>
      </c>
      <c r="F15" s="26">
        <v>65</v>
      </c>
      <c r="G15" s="239" t="s">
        <v>371</v>
      </c>
      <c r="H15" s="240"/>
      <c r="I15" s="240"/>
      <c r="J15" s="240"/>
      <c r="K15" s="241"/>
      <c r="L15" s="122"/>
      <c r="M15" s="122"/>
      <c r="N15" s="122"/>
      <c r="O15" s="122"/>
      <c r="P15" s="121" t="s">
        <v>136</v>
      </c>
      <c r="Q15" s="122"/>
      <c r="R15" s="122"/>
      <c r="S15" s="121" t="s">
        <v>258</v>
      </c>
      <c r="T15" s="122"/>
      <c r="U15" s="122"/>
      <c r="V15" s="122"/>
      <c r="W15" s="122"/>
      <c r="X15" s="122"/>
      <c r="Y15" s="121" t="s">
        <v>136</v>
      </c>
      <c r="Z15" s="122"/>
      <c r="AA15" s="122"/>
      <c r="AB15" s="121" t="s">
        <v>48</v>
      </c>
      <c r="AC15" s="122"/>
      <c r="AD15" s="122"/>
      <c r="AE15" s="121" t="s">
        <v>50</v>
      </c>
      <c r="AF15" s="122"/>
      <c r="AG15" s="122"/>
      <c r="AH15" s="122"/>
      <c r="AI15" s="122"/>
      <c r="AJ15" s="122"/>
      <c r="AK15" s="33"/>
      <c r="AL15" s="33"/>
      <c r="AM15" s="33"/>
      <c r="AN15" s="33"/>
      <c r="AP15" s="123" t="s">
        <v>141</v>
      </c>
      <c r="AQ15" s="125"/>
      <c r="AT15" s="36"/>
    </row>
    <row r="16" spans="1:46" s="35" customFormat="1" ht="21" customHeight="1">
      <c r="A16" s="26" t="s">
        <v>37</v>
      </c>
      <c r="B16" s="26">
        <v>56</v>
      </c>
      <c r="C16" s="27">
        <f ca="1" t="shared" si="0"/>
        <v>8</v>
      </c>
      <c r="D16" s="120" t="s">
        <v>372</v>
      </c>
      <c r="E16" s="26" t="s">
        <v>39</v>
      </c>
      <c r="F16" s="26">
        <v>65</v>
      </c>
      <c r="G16" s="239" t="s">
        <v>297</v>
      </c>
      <c r="H16" s="240"/>
      <c r="I16" s="240"/>
      <c r="J16" s="240"/>
      <c r="K16" s="241"/>
      <c r="L16" s="122"/>
      <c r="M16" s="121" t="s">
        <v>50</v>
      </c>
      <c r="N16" s="122"/>
      <c r="O16" s="122"/>
      <c r="P16" s="122"/>
      <c r="Q16" s="122"/>
      <c r="R16" s="121" t="s">
        <v>162</v>
      </c>
      <c r="S16" s="122"/>
      <c r="T16" s="122"/>
      <c r="U16" s="122"/>
      <c r="V16" s="122"/>
      <c r="W16" s="122"/>
      <c r="X16" s="121" t="s">
        <v>49</v>
      </c>
      <c r="Y16" s="122"/>
      <c r="Z16" s="122"/>
      <c r="AA16" s="122"/>
      <c r="AB16" s="122"/>
      <c r="AC16" s="121"/>
      <c r="AD16" s="122"/>
      <c r="AE16" s="122"/>
      <c r="AF16" s="122"/>
      <c r="AG16" s="122"/>
      <c r="AH16" s="121" t="s">
        <v>49</v>
      </c>
      <c r="AI16" s="122"/>
      <c r="AJ16" s="122"/>
      <c r="AK16" s="33"/>
      <c r="AL16" s="33"/>
      <c r="AM16" s="33"/>
      <c r="AN16" s="33"/>
      <c r="AP16" s="123" t="s">
        <v>144</v>
      </c>
      <c r="AQ16" s="125"/>
      <c r="AT16" s="36"/>
    </row>
    <row r="17" spans="1:50" s="35" customFormat="1" ht="21" customHeight="1">
      <c r="A17" s="26" t="s">
        <v>45</v>
      </c>
      <c r="B17" s="26">
        <v>49</v>
      </c>
      <c r="C17" s="27">
        <f ca="1" t="shared" si="0"/>
        <v>9</v>
      </c>
      <c r="D17" s="120" t="s">
        <v>373</v>
      </c>
      <c r="E17" s="26" t="s">
        <v>39</v>
      </c>
      <c r="F17" s="26">
        <v>65</v>
      </c>
      <c r="G17" s="239" t="s">
        <v>170</v>
      </c>
      <c r="H17" s="240"/>
      <c r="I17" s="240"/>
      <c r="J17" s="240"/>
      <c r="K17" s="241"/>
      <c r="L17" s="122"/>
      <c r="M17" s="122"/>
      <c r="N17" s="122"/>
      <c r="O17" s="121" t="s">
        <v>132</v>
      </c>
      <c r="P17" s="122"/>
      <c r="Q17" s="122"/>
      <c r="R17" s="122"/>
      <c r="S17" s="122"/>
      <c r="T17" s="122"/>
      <c r="U17" s="121" t="s">
        <v>275</v>
      </c>
      <c r="V17" s="122"/>
      <c r="W17" s="122"/>
      <c r="X17" s="121" t="s">
        <v>42</v>
      </c>
      <c r="Y17" s="122"/>
      <c r="Z17" s="122"/>
      <c r="AA17" s="122"/>
      <c r="AB17" s="121" t="s">
        <v>41</v>
      </c>
      <c r="AC17" s="122"/>
      <c r="AD17" s="122"/>
      <c r="AE17" s="122"/>
      <c r="AF17" s="122"/>
      <c r="AG17" s="122"/>
      <c r="AH17" s="122"/>
      <c r="AI17" s="121" t="s">
        <v>41</v>
      </c>
      <c r="AJ17" s="122"/>
      <c r="AK17" s="32"/>
      <c r="AL17" s="33"/>
      <c r="AM17" s="33"/>
      <c r="AN17" s="33"/>
      <c r="AO17" s="33"/>
      <c r="AP17" s="123" t="s">
        <v>147</v>
      </c>
      <c r="AQ17" s="125"/>
      <c r="AT17" s="33"/>
      <c r="AU17" s="44"/>
      <c r="AV17" s="44"/>
      <c r="AW17" s="44"/>
      <c r="AX17" s="44"/>
    </row>
    <row r="18" spans="1:50" s="35" customFormat="1" ht="21" customHeight="1">
      <c r="A18" s="26" t="s">
        <v>45</v>
      </c>
      <c r="B18" s="26">
        <v>44</v>
      </c>
      <c r="C18" s="27">
        <f ca="1" t="shared" si="0"/>
        <v>10</v>
      </c>
      <c r="D18" s="120" t="s">
        <v>374</v>
      </c>
      <c r="E18" s="26" t="s">
        <v>39</v>
      </c>
      <c r="F18" s="26">
        <v>66</v>
      </c>
      <c r="G18" s="239" t="s">
        <v>198</v>
      </c>
      <c r="H18" s="240"/>
      <c r="I18" s="240"/>
      <c r="J18" s="240"/>
      <c r="K18" s="241"/>
      <c r="L18" s="122"/>
      <c r="M18" s="121" t="s">
        <v>178</v>
      </c>
      <c r="N18" s="122"/>
      <c r="O18" s="122"/>
      <c r="P18" s="121" t="s">
        <v>41</v>
      </c>
      <c r="Q18" s="122"/>
      <c r="R18" s="122"/>
      <c r="S18" s="122"/>
      <c r="T18" s="122"/>
      <c r="U18" s="122"/>
      <c r="V18" s="122"/>
      <c r="W18" s="122"/>
      <c r="X18" s="122"/>
      <c r="Y18" s="122"/>
      <c r="Z18" s="121" t="s">
        <v>49</v>
      </c>
      <c r="AA18" s="122"/>
      <c r="AB18" s="122"/>
      <c r="AC18" s="122"/>
      <c r="AD18" s="122"/>
      <c r="AE18" s="122"/>
      <c r="AF18" s="122"/>
      <c r="AG18" s="121" t="s">
        <v>41</v>
      </c>
      <c r="AH18" s="122"/>
      <c r="AI18" s="122"/>
      <c r="AJ18" s="121" t="s">
        <v>50</v>
      </c>
      <c r="AK18" s="38"/>
      <c r="AL18" s="33"/>
      <c r="AM18" s="33"/>
      <c r="AN18" s="33"/>
      <c r="AO18" s="33"/>
      <c r="AP18" s="127" t="s">
        <v>150</v>
      </c>
      <c r="AQ18" s="125"/>
      <c r="AT18" s="33"/>
      <c r="AU18" s="44"/>
      <c r="AV18" s="46"/>
      <c r="AW18" s="46"/>
      <c r="AX18" s="46"/>
    </row>
    <row r="19" spans="1:50" s="35" customFormat="1" ht="18" customHeight="1" thickBot="1">
      <c r="A19" s="128"/>
      <c r="B19" s="128"/>
      <c r="C19" s="40"/>
      <c r="D19" s="53"/>
      <c r="E19" s="41"/>
      <c r="F19" s="41"/>
      <c r="G19" s="129"/>
      <c r="H19" s="129"/>
      <c r="I19" s="129"/>
      <c r="J19" s="129"/>
      <c r="K19" s="129"/>
      <c r="L19" s="32"/>
      <c r="M19" s="38"/>
      <c r="N19" s="32"/>
      <c r="O19" s="32"/>
      <c r="P19" s="38"/>
      <c r="Q19" s="32"/>
      <c r="R19" s="32"/>
      <c r="S19" s="32"/>
      <c r="T19" s="32"/>
      <c r="U19" s="32"/>
      <c r="V19" s="32"/>
      <c r="W19" s="32"/>
      <c r="X19" s="32"/>
      <c r="Y19" s="32"/>
      <c r="Z19" s="247" t="s">
        <v>75</v>
      </c>
      <c r="AA19" s="247"/>
      <c r="AB19" s="247"/>
      <c r="AC19" s="247"/>
      <c r="AD19" s="247"/>
      <c r="AE19" s="247"/>
      <c r="AF19" s="32"/>
      <c r="AG19" s="38"/>
      <c r="AH19" s="32"/>
      <c r="AI19" s="32"/>
      <c r="AJ19" s="38"/>
      <c r="AK19" s="38"/>
      <c r="AL19" s="33"/>
      <c r="AM19" s="33"/>
      <c r="AN19" s="33"/>
      <c r="AO19" s="33"/>
      <c r="AP19" s="130"/>
      <c r="AQ19" s="125"/>
      <c r="AT19" s="33"/>
      <c r="AU19" s="44"/>
      <c r="AV19" s="46"/>
      <c r="AW19" s="46"/>
      <c r="AX19" s="46"/>
    </row>
    <row r="20" spans="2:48" s="35" customFormat="1" ht="21" customHeight="1" thickBot="1">
      <c r="B20" s="39"/>
      <c r="C20" s="39"/>
      <c r="D20" s="281" t="s">
        <v>76</v>
      </c>
      <c r="E20" s="281"/>
      <c r="F20" s="281"/>
      <c r="G20" s="22" t="s">
        <v>77</v>
      </c>
      <c r="H20" s="22" t="s">
        <v>34</v>
      </c>
      <c r="I20" s="22" t="s">
        <v>151</v>
      </c>
      <c r="J20" s="22" t="s">
        <v>152</v>
      </c>
      <c r="K20" s="22" t="s">
        <v>17</v>
      </c>
      <c r="L20" s="152" t="s">
        <v>18</v>
      </c>
      <c r="M20" s="22" t="s">
        <v>81</v>
      </c>
      <c r="N20" s="22" t="s">
        <v>29</v>
      </c>
      <c r="O20" s="152" t="s">
        <v>82</v>
      </c>
      <c r="P20" s="152" t="s">
        <v>83</v>
      </c>
      <c r="V20" s="32"/>
      <c r="W20" s="32"/>
      <c r="X20" s="32"/>
      <c r="Y20" s="32"/>
      <c r="Z20" s="242" t="s">
        <v>85</v>
      </c>
      <c r="AA20" s="243"/>
      <c r="AB20" s="243"/>
      <c r="AC20" s="243"/>
      <c r="AD20" s="243"/>
      <c r="AE20" s="244"/>
      <c r="AM20" s="44"/>
      <c r="AN20" s="44"/>
      <c r="AP20" s="125"/>
      <c r="AQ20" s="33"/>
      <c r="AR20" s="33"/>
      <c r="AS20" s="33"/>
      <c r="AU20" s="46"/>
      <c r="AV20" s="46"/>
    </row>
    <row r="21" spans="2:47" s="35" customFormat="1" ht="21" customHeight="1" thickBot="1">
      <c r="B21" s="39"/>
      <c r="C21" s="39"/>
      <c r="D21" s="281"/>
      <c r="E21" s="281"/>
      <c r="F21" s="281"/>
      <c r="G21" s="22" t="s">
        <v>153</v>
      </c>
      <c r="H21" s="22" t="s">
        <v>154</v>
      </c>
      <c r="I21" s="22" t="s">
        <v>80</v>
      </c>
      <c r="J21" s="22" t="s">
        <v>155</v>
      </c>
      <c r="K21" s="22" t="s">
        <v>156</v>
      </c>
      <c r="L21" s="152" t="s">
        <v>28</v>
      </c>
      <c r="M21" s="22" t="s">
        <v>35</v>
      </c>
      <c r="N21" s="47" t="s">
        <v>19</v>
      </c>
      <c r="O21" s="22" t="s">
        <v>84</v>
      </c>
      <c r="P21" s="22" t="s">
        <v>157</v>
      </c>
      <c r="S21" s="48"/>
      <c r="T21" s="48"/>
      <c r="U21" s="48"/>
      <c r="V21" s="48"/>
      <c r="W21" s="48"/>
      <c r="X21" s="48"/>
      <c r="Z21" s="50"/>
      <c r="AA21" s="51"/>
      <c r="AB21" s="51"/>
      <c r="AC21" s="51"/>
      <c r="AD21" s="51"/>
      <c r="AE21" s="52"/>
      <c r="AM21" s="53"/>
      <c r="AN21" s="53"/>
      <c r="AP21" s="131" t="s">
        <v>158</v>
      </c>
      <c r="AQ21" s="125"/>
      <c r="AT21" s="54"/>
      <c r="AU21" s="44"/>
    </row>
    <row r="22" spans="1:40" s="35" customFormat="1" ht="21" customHeight="1" thickBot="1">
      <c r="A22" s="37"/>
      <c r="B22" s="37"/>
      <c r="C22" s="55"/>
      <c r="D22" s="56"/>
      <c r="E22" s="56"/>
      <c r="F22" s="56"/>
      <c r="G22" s="56"/>
      <c r="H22" s="56"/>
      <c r="I22" s="56"/>
      <c r="J22" s="56"/>
      <c r="K22" s="56"/>
      <c r="L22" s="37"/>
      <c r="M22" s="37"/>
      <c r="N22" s="37"/>
      <c r="O22" s="37"/>
      <c r="P22" s="37"/>
      <c r="Q22" s="57"/>
      <c r="R22" s="57"/>
      <c r="S22" s="245" t="s">
        <v>87</v>
      </c>
      <c r="T22" s="246"/>
      <c r="U22" s="246"/>
      <c r="V22" s="246"/>
      <c r="W22" s="246"/>
      <c r="X22" s="212"/>
      <c r="Z22" s="213" t="s">
        <v>88</v>
      </c>
      <c r="AA22" s="214"/>
      <c r="AB22" s="214"/>
      <c r="AC22" s="214"/>
      <c r="AD22" s="214"/>
      <c r="AE22" s="162"/>
      <c r="AM22" s="58"/>
      <c r="AN22" s="58"/>
    </row>
    <row r="23" spans="1:41" s="35" customFormat="1" ht="24.75" customHeight="1">
      <c r="A23" s="59" t="s">
        <v>9</v>
      </c>
      <c r="B23" s="60" t="s">
        <v>10</v>
      </c>
      <c r="C23" s="61" t="s">
        <v>11</v>
      </c>
      <c r="D23" s="62" t="s">
        <v>12</v>
      </c>
      <c r="E23" s="62" t="s">
        <v>13</v>
      </c>
      <c r="F23" s="63" t="s">
        <v>89</v>
      </c>
      <c r="G23" s="64" t="s">
        <v>90</v>
      </c>
      <c r="H23" s="64" t="s">
        <v>91</v>
      </c>
      <c r="I23" s="64" t="s">
        <v>92</v>
      </c>
      <c r="J23" s="64" t="s">
        <v>93</v>
      </c>
      <c r="K23" s="132" t="s">
        <v>94</v>
      </c>
      <c r="L23" s="66" t="s">
        <v>95</v>
      </c>
      <c r="M23" s="248" t="s">
        <v>96</v>
      </c>
      <c r="N23" s="249"/>
      <c r="O23" s="67" t="s">
        <v>97</v>
      </c>
      <c r="P23" s="234" t="s">
        <v>98</v>
      </c>
      <c r="Q23" s="226"/>
      <c r="R23" s="46"/>
      <c r="S23" s="133" t="s">
        <v>19</v>
      </c>
      <c r="T23" s="135"/>
      <c r="U23" s="135"/>
      <c r="V23" s="135"/>
      <c r="W23" s="135"/>
      <c r="X23" s="136"/>
      <c r="Z23" s="137"/>
      <c r="AA23" s="138"/>
      <c r="AB23" s="138"/>
      <c r="AC23" s="138"/>
      <c r="AD23" s="138"/>
      <c r="AE23" s="139"/>
      <c r="AM23" s="53"/>
      <c r="AN23" s="53"/>
      <c r="AO23" s="74"/>
    </row>
    <row r="24" spans="1:43" s="35" customFormat="1" ht="24" customHeight="1">
      <c r="A24" s="75" t="str">
        <f aca="true" ca="1" t="shared" si="1" ref="A24:B33">OFFSET(A24,-15,0)</f>
        <v>PDL</v>
      </c>
      <c r="B24" s="76">
        <f ca="1" t="shared" si="1"/>
        <v>44</v>
      </c>
      <c r="C24" s="77">
        <v>1</v>
      </c>
      <c r="D24" s="120" t="str">
        <f aca="true" ca="1" t="shared" si="2" ref="D24:E33">OFFSET(D24,-15,0)</f>
        <v>CERVELLO Quentin</v>
      </c>
      <c r="E24" s="140" t="str">
        <f ca="1" t="shared" si="2"/>
        <v>M</v>
      </c>
      <c r="F24" s="26">
        <v>50</v>
      </c>
      <c r="G24" s="79">
        <v>0</v>
      </c>
      <c r="H24" s="79">
        <v>10</v>
      </c>
      <c r="I24" s="79">
        <v>10</v>
      </c>
      <c r="J24" s="79">
        <v>10</v>
      </c>
      <c r="K24" s="141">
        <v>10</v>
      </c>
      <c r="L24" s="81" t="s">
        <v>99</v>
      </c>
      <c r="M24" s="223">
        <f aca="true" t="shared" si="3" ref="M24:M33">SUM(G24:K24)</f>
        <v>40</v>
      </c>
      <c r="N24" s="224"/>
      <c r="O24" s="82"/>
      <c r="P24" s="225">
        <f aca="true" ca="1" t="shared" si="4" ref="P24:P33">SUM(OFFSET(P24,0,-10),OFFSET(P24,0,-3))</f>
        <v>90</v>
      </c>
      <c r="Q24" s="280"/>
      <c r="R24" s="46"/>
      <c r="S24" s="87"/>
      <c r="T24" s="85"/>
      <c r="U24" s="85"/>
      <c r="V24" s="85"/>
      <c r="W24" s="85"/>
      <c r="X24" s="86"/>
      <c r="Z24" s="83"/>
      <c r="AA24" s="85"/>
      <c r="AB24" s="85"/>
      <c r="AC24" s="85"/>
      <c r="AD24" s="85"/>
      <c r="AE24" s="86"/>
      <c r="AN24" s="53"/>
      <c r="AO24" s="39"/>
      <c r="AQ24" s="125">
        <f aca="true" t="shared" si="5" ref="AQ24:AQ33">COUNT(G24:K24)</f>
        <v>5</v>
      </c>
    </row>
    <row r="25" spans="1:43" s="35" customFormat="1" ht="21" customHeight="1">
      <c r="A25" s="75" t="str">
        <f ca="1" t="shared" si="1"/>
        <v>PC</v>
      </c>
      <c r="B25" s="76">
        <f ca="1" t="shared" si="1"/>
        <v>79</v>
      </c>
      <c r="C25" s="77">
        <v>2</v>
      </c>
      <c r="D25" s="120" t="str">
        <f ca="1" t="shared" si="2"/>
        <v>DORET Vincent</v>
      </c>
      <c r="E25" s="140" t="str">
        <f ca="1" t="shared" si="2"/>
        <v>M</v>
      </c>
      <c r="F25" s="26">
        <v>90</v>
      </c>
      <c r="G25" s="79">
        <v>0</v>
      </c>
      <c r="H25" s="79">
        <v>10</v>
      </c>
      <c r="I25" s="79" t="str">
        <f>IF(L25&lt;&gt;"","-","")</f>
        <v>-</v>
      </c>
      <c r="J25" s="79" t="str">
        <f>IF(L25&lt;&gt;"","-","")</f>
        <v>-</v>
      </c>
      <c r="K25" s="141" t="str">
        <f>IF(L25&lt;&gt;"","-","")</f>
        <v>-</v>
      </c>
      <c r="L25" s="81" t="s">
        <v>100</v>
      </c>
      <c r="M25" s="223">
        <f t="shared" si="3"/>
        <v>10</v>
      </c>
      <c r="N25" s="224"/>
      <c r="O25" s="82"/>
      <c r="P25" s="238">
        <f ca="1" t="shared" si="4"/>
        <v>100</v>
      </c>
      <c r="Q25" s="280"/>
      <c r="R25" s="46"/>
      <c r="S25" s="87"/>
      <c r="T25" s="85"/>
      <c r="U25" s="85"/>
      <c r="V25" s="85"/>
      <c r="W25" s="85"/>
      <c r="X25" s="86"/>
      <c r="Z25" s="83"/>
      <c r="AA25" s="85"/>
      <c r="AB25" s="85"/>
      <c r="AC25" s="85"/>
      <c r="AD25" s="85"/>
      <c r="AE25" s="86"/>
      <c r="AM25" s="53"/>
      <c r="AN25" s="53"/>
      <c r="AO25" s="39"/>
      <c r="AQ25" s="125">
        <f t="shared" si="5"/>
        <v>2</v>
      </c>
    </row>
    <row r="26" spans="1:50" s="35" customFormat="1" ht="21" customHeight="1">
      <c r="A26" s="75" t="str">
        <f ca="1" t="shared" si="1"/>
        <v>PDL</v>
      </c>
      <c r="B26" s="76">
        <f ca="1" t="shared" si="1"/>
        <v>44</v>
      </c>
      <c r="C26" s="77">
        <v>3</v>
      </c>
      <c r="D26" s="120" t="str">
        <f ca="1" t="shared" si="2"/>
        <v>LAMOUR Clement</v>
      </c>
      <c r="E26" s="140" t="str">
        <f ca="1" t="shared" si="2"/>
        <v>M</v>
      </c>
      <c r="F26" s="26">
        <v>58</v>
      </c>
      <c r="G26" s="79">
        <v>0</v>
      </c>
      <c r="H26" s="79">
        <v>10</v>
      </c>
      <c r="I26" s="79">
        <v>0</v>
      </c>
      <c r="J26" s="79">
        <v>10</v>
      </c>
      <c r="K26" s="141">
        <v>0</v>
      </c>
      <c r="L26" s="81" t="s">
        <v>99</v>
      </c>
      <c r="M26" s="223">
        <f t="shared" si="3"/>
        <v>20</v>
      </c>
      <c r="N26" s="224"/>
      <c r="O26" s="82"/>
      <c r="P26" s="225">
        <f ca="1" t="shared" si="4"/>
        <v>78</v>
      </c>
      <c r="Q26" s="280"/>
      <c r="R26" s="46"/>
      <c r="S26" s="87"/>
      <c r="T26" s="85"/>
      <c r="U26" s="85"/>
      <c r="V26" s="85"/>
      <c r="W26" s="85"/>
      <c r="X26" s="86"/>
      <c r="Z26" s="83"/>
      <c r="AA26" s="85"/>
      <c r="AB26" s="85"/>
      <c r="AC26" s="85"/>
      <c r="AD26" s="85"/>
      <c r="AE26" s="86"/>
      <c r="AM26" s="53"/>
      <c r="AN26" s="53"/>
      <c r="AO26" s="39"/>
      <c r="AQ26" s="125">
        <f t="shared" si="5"/>
        <v>5</v>
      </c>
      <c r="AR26" s="23"/>
      <c r="AT26" s="24"/>
      <c r="AU26" s="24"/>
      <c r="AV26" s="53"/>
      <c r="AW26" s="53"/>
      <c r="AX26" s="53"/>
    </row>
    <row r="27" spans="1:50" s="35" customFormat="1" ht="21" customHeight="1">
      <c r="A27" s="75" t="str">
        <f ca="1" t="shared" si="1"/>
        <v>PDL</v>
      </c>
      <c r="B27" s="76">
        <f ca="1" t="shared" si="1"/>
        <v>85</v>
      </c>
      <c r="C27" s="77">
        <v>4</v>
      </c>
      <c r="D27" s="120" t="str">
        <f ca="1" t="shared" si="2"/>
        <v>MEUNIER Thibault</v>
      </c>
      <c r="E27" s="140" t="str">
        <f ca="1" t="shared" si="2"/>
        <v>M</v>
      </c>
      <c r="F27" s="26">
        <v>0</v>
      </c>
      <c r="G27" s="79">
        <v>10</v>
      </c>
      <c r="H27" s="79">
        <v>0</v>
      </c>
      <c r="I27" s="79">
        <v>0</v>
      </c>
      <c r="J27" s="79">
        <v>0</v>
      </c>
      <c r="K27" s="141">
        <v>10</v>
      </c>
      <c r="L27" s="81" t="s">
        <v>99</v>
      </c>
      <c r="M27" s="223">
        <f t="shared" si="3"/>
        <v>20</v>
      </c>
      <c r="N27" s="224"/>
      <c r="O27" s="82"/>
      <c r="P27" s="225">
        <f ca="1" t="shared" si="4"/>
        <v>20</v>
      </c>
      <c r="Q27" s="280"/>
      <c r="R27" s="46"/>
      <c r="S27" s="87"/>
      <c r="T27" s="85"/>
      <c r="U27" s="85"/>
      <c r="V27" s="85"/>
      <c r="W27" s="85"/>
      <c r="X27" s="86"/>
      <c r="Z27" s="83"/>
      <c r="AA27" s="85"/>
      <c r="AB27" s="85"/>
      <c r="AC27" s="85"/>
      <c r="AD27" s="85"/>
      <c r="AE27" s="86"/>
      <c r="AM27" s="53"/>
      <c r="AN27" s="53"/>
      <c r="AO27" s="39"/>
      <c r="AQ27" s="125">
        <f t="shared" si="5"/>
        <v>5</v>
      </c>
      <c r="AR27" s="24"/>
      <c r="AT27" s="24"/>
      <c r="AU27" s="24"/>
      <c r="AV27" s="53"/>
      <c r="AW27" s="53"/>
      <c r="AX27" s="53"/>
    </row>
    <row r="28" spans="1:50" s="35" customFormat="1" ht="21" customHeight="1" thickBot="1">
      <c r="A28" s="75" t="str">
        <f ca="1" t="shared" si="1"/>
        <v>PDL</v>
      </c>
      <c r="B28" s="76">
        <f ca="1" t="shared" si="1"/>
        <v>85</v>
      </c>
      <c r="C28" s="77">
        <v>5</v>
      </c>
      <c r="D28" s="153" t="str">
        <f ca="1" t="shared" si="2"/>
        <v>ROMET Nicolas</v>
      </c>
      <c r="E28" s="140" t="str">
        <f ca="1" t="shared" si="2"/>
        <v>M</v>
      </c>
      <c r="F28" s="92">
        <v>17</v>
      </c>
      <c r="G28" s="79">
        <v>10</v>
      </c>
      <c r="H28" s="79">
        <v>0</v>
      </c>
      <c r="I28" s="79">
        <v>0</v>
      </c>
      <c r="J28" s="79">
        <v>10</v>
      </c>
      <c r="K28" s="141">
        <f>IF(L28&lt;&gt;"","-","")</f>
      </c>
      <c r="L28" s="81"/>
      <c r="M28" s="223">
        <f t="shared" si="3"/>
        <v>20</v>
      </c>
      <c r="N28" s="224"/>
      <c r="O28" s="82"/>
      <c r="P28" s="225">
        <f ca="1" t="shared" si="4"/>
        <v>37</v>
      </c>
      <c r="Q28" s="280"/>
      <c r="R28" s="46"/>
      <c r="S28" s="87"/>
      <c r="T28" s="85"/>
      <c r="U28" s="85"/>
      <c r="V28" s="85"/>
      <c r="W28" s="85"/>
      <c r="X28" s="86"/>
      <c r="Z28" s="83"/>
      <c r="AA28" s="85"/>
      <c r="AB28" s="85"/>
      <c r="AC28" s="85"/>
      <c r="AD28" s="85"/>
      <c r="AE28" s="86"/>
      <c r="AM28" s="53"/>
      <c r="AN28" s="53"/>
      <c r="AO28" s="39"/>
      <c r="AQ28" s="125">
        <f t="shared" si="5"/>
        <v>4</v>
      </c>
      <c r="AR28" s="33"/>
      <c r="AT28" s="24"/>
      <c r="AU28" s="24"/>
      <c r="AV28" s="53"/>
      <c r="AW28" s="53"/>
      <c r="AX28" s="53"/>
    </row>
    <row r="29" spans="1:44" s="35" customFormat="1" ht="21" customHeight="1">
      <c r="A29" s="75" t="str">
        <f ca="1" t="shared" si="1"/>
        <v>PDL</v>
      </c>
      <c r="B29" s="76">
        <f ca="1" t="shared" si="1"/>
        <v>49</v>
      </c>
      <c r="C29" s="77">
        <v>6</v>
      </c>
      <c r="D29" s="120" t="str">
        <f ca="1" t="shared" si="2"/>
        <v>VIDAL Raphael</v>
      </c>
      <c r="E29" s="140" t="str">
        <f ca="1" t="shared" si="2"/>
        <v>M</v>
      </c>
      <c r="F29" s="26">
        <v>77</v>
      </c>
      <c r="G29" s="79">
        <v>0</v>
      </c>
      <c r="H29" s="79">
        <v>10</v>
      </c>
      <c r="I29" s="79">
        <v>0</v>
      </c>
      <c r="J29" s="79">
        <v>10</v>
      </c>
      <c r="K29" s="141">
        <v>0</v>
      </c>
      <c r="L29" s="81" t="s">
        <v>99</v>
      </c>
      <c r="M29" s="223">
        <f t="shared" si="3"/>
        <v>20</v>
      </c>
      <c r="N29" s="224"/>
      <c r="O29" s="82"/>
      <c r="P29" s="225">
        <f ca="1" t="shared" si="4"/>
        <v>97</v>
      </c>
      <c r="Q29" s="226"/>
      <c r="R29" s="46"/>
      <c r="S29" s="83" t="s">
        <v>42</v>
      </c>
      <c r="T29" s="85"/>
      <c r="U29" s="85"/>
      <c r="V29" s="85"/>
      <c r="W29" s="85"/>
      <c r="X29" s="86"/>
      <c r="Z29" s="83"/>
      <c r="AA29" s="85"/>
      <c r="AB29" s="85"/>
      <c r="AC29" s="85"/>
      <c r="AD29" s="85"/>
      <c r="AE29" s="86"/>
      <c r="AM29" s="53"/>
      <c r="AN29" s="53"/>
      <c r="AO29" s="39"/>
      <c r="AQ29" s="125">
        <f t="shared" si="5"/>
        <v>5</v>
      </c>
      <c r="AR29" s="24"/>
    </row>
    <row r="30" spans="1:44" s="35" customFormat="1" ht="21" customHeight="1">
      <c r="A30" s="75" t="str">
        <f ca="1" t="shared" si="1"/>
        <v>PDL</v>
      </c>
      <c r="B30" s="76">
        <f ca="1" t="shared" si="1"/>
        <v>72</v>
      </c>
      <c r="C30" s="77">
        <v>7</v>
      </c>
      <c r="D30" s="120" t="str">
        <f ca="1" t="shared" si="2"/>
        <v>BUISSON Pierre</v>
      </c>
      <c r="E30" s="140" t="str">
        <f ca="1" t="shared" si="2"/>
        <v>M</v>
      </c>
      <c r="F30" s="26">
        <v>40</v>
      </c>
      <c r="G30" s="79">
        <v>10</v>
      </c>
      <c r="H30" s="79">
        <v>0</v>
      </c>
      <c r="I30" s="79">
        <v>10</v>
      </c>
      <c r="J30" s="79">
        <v>10</v>
      </c>
      <c r="K30" s="141">
        <v>0</v>
      </c>
      <c r="L30" s="81" t="s">
        <v>99</v>
      </c>
      <c r="M30" s="223">
        <f t="shared" si="3"/>
        <v>30</v>
      </c>
      <c r="N30" s="224"/>
      <c r="O30" s="82"/>
      <c r="P30" s="225">
        <f ca="1" t="shared" si="4"/>
        <v>70</v>
      </c>
      <c r="Q30" s="226"/>
      <c r="R30" s="46"/>
      <c r="S30" s="87"/>
      <c r="T30" s="85"/>
      <c r="U30" s="85"/>
      <c r="V30" s="85"/>
      <c r="W30" s="85"/>
      <c r="X30" s="86"/>
      <c r="Z30" s="83"/>
      <c r="AA30" s="85"/>
      <c r="AB30" s="85"/>
      <c r="AC30" s="85"/>
      <c r="AD30" s="85"/>
      <c r="AE30" s="86"/>
      <c r="AM30" s="53"/>
      <c r="AN30" s="53"/>
      <c r="AO30" s="39"/>
      <c r="AQ30" s="125">
        <f t="shared" si="5"/>
        <v>5</v>
      </c>
      <c r="AR30" s="24"/>
    </row>
    <row r="31" spans="1:44" s="35" customFormat="1" ht="21" customHeight="1">
      <c r="A31" s="75" t="str">
        <f ca="1" t="shared" si="1"/>
        <v>BRE</v>
      </c>
      <c r="B31" s="76">
        <f ca="1" t="shared" si="1"/>
        <v>56</v>
      </c>
      <c r="C31" s="77">
        <v>8</v>
      </c>
      <c r="D31" s="120" t="str">
        <f ca="1" t="shared" si="2"/>
        <v>CHEREL Theo</v>
      </c>
      <c r="E31" s="140" t="str">
        <f ca="1" t="shared" si="2"/>
        <v>M</v>
      </c>
      <c r="F31" s="26">
        <v>50</v>
      </c>
      <c r="G31" s="79">
        <v>0</v>
      </c>
      <c r="H31" s="79">
        <v>10</v>
      </c>
      <c r="I31" s="79">
        <v>10</v>
      </c>
      <c r="J31" s="79">
        <v>10</v>
      </c>
      <c r="K31" s="141">
        <v>7</v>
      </c>
      <c r="L31" s="81" t="s">
        <v>99</v>
      </c>
      <c r="M31" s="223">
        <f t="shared" si="3"/>
        <v>37</v>
      </c>
      <c r="N31" s="224"/>
      <c r="O31" s="82"/>
      <c r="P31" s="225">
        <f ca="1" t="shared" si="4"/>
        <v>87</v>
      </c>
      <c r="Q31" s="280"/>
      <c r="R31" s="46"/>
      <c r="S31" s="83" t="s">
        <v>140</v>
      </c>
      <c r="T31" s="85"/>
      <c r="U31" s="85"/>
      <c r="V31" s="85"/>
      <c r="W31" s="85"/>
      <c r="X31" s="86"/>
      <c r="Z31" s="83"/>
      <c r="AA31" s="85"/>
      <c r="AB31" s="85"/>
      <c r="AC31" s="85"/>
      <c r="AD31" s="85"/>
      <c r="AE31" s="86"/>
      <c r="AM31" s="53"/>
      <c r="AN31" s="53"/>
      <c r="AO31" s="39"/>
      <c r="AQ31" s="125">
        <f t="shared" si="5"/>
        <v>5</v>
      </c>
      <c r="AR31" s="24"/>
    </row>
    <row r="32" spans="1:45" s="35" customFormat="1" ht="21" customHeight="1">
      <c r="A32" s="75" t="str">
        <f ca="1" t="shared" si="1"/>
        <v>PDL</v>
      </c>
      <c r="B32" s="76">
        <f ca="1" t="shared" si="1"/>
        <v>49</v>
      </c>
      <c r="C32" s="77">
        <v>9</v>
      </c>
      <c r="D32" s="120" t="str">
        <f ca="1" t="shared" si="2"/>
        <v>HEUSELE Valentin</v>
      </c>
      <c r="E32" s="140" t="str">
        <f ca="1" t="shared" si="2"/>
        <v>M</v>
      </c>
      <c r="F32" s="26">
        <v>0</v>
      </c>
      <c r="G32" s="79">
        <v>0</v>
      </c>
      <c r="H32" s="79">
        <v>0</v>
      </c>
      <c r="I32" s="79">
        <v>0</v>
      </c>
      <c r="J32" s="79">
        <v>0</v>
      </c>
      <c r="K32" s="141">
        <v>0</v>
      </c>
      <c r="L32" s="81" t="s">
        <v>99</v>
      </c>
      <c r="M32" s="223">
        <f t="shared" si="3"/>
        <v>0</v>
      </c>
      <c r="N32" s="224"/>
      <c r="O32" s="82"/>
      <c r="P32" s="234">
        <f ca="1" t="shared" si="4"/>
        <v>0</v>
      </c>
      <c r="Q32" s="226"/>
      <c r="R32" s="102"/>
      <c r="S32" s="87"/>
      <c r="T32" s="85"/>
      <c r="U32" s="85"/>
      <c r="V32" s="85"/>
      <c r="W32" s="85"/>
      <c r="X32" s="86"/>
      <c r="Z32" s="83"/>
      <c r="AA32" s="85"/>
      <c r="AB32" s="85"/>
      <c r="AC32" s="85"/>
      <c r="AD32" s="85"/>
      <c r="AE32" s="86"/>
      <c r="AN32" s="106"/>
      <c r="AO32" s="106"/>
      <c r="AP32" s="106"/>
      <c r="AQ32" s="125">
        <f t="shared" si="5"/>
        <v>5</v>
      </c>
      <c r="AR32" s="53"/>
      <c r="AS32" s="53"/>
    </row>
    <row r="33" spans="1:45" s="35" customFormat="1" ht="21" customHeight="1" thickBot="1">
      <c r="A33" s="88" t="str">
        <f ca="1" t="shared" si="1"/>
        <v>PDL</v>
      </c>
      <c r="B33" s="89">
        <f ca="1" t="shared" si="1"/>
        <v>44</v>
      </c>
      <c r="C33" s="90">
        <v>10</v>
      </c>
      <c r="D33" s="142" t="str">
        <f ca="1" t="shared" si="2"/>
        <v>HALGAND Antoine</v>
      </c>
      <c r="E33" s="143" t="str">
        <f ca="1" t="shared" si="2"/>
        <v>M</v>
      </c>
      <c r="F33" s="26">
        <v>10</v>
      </c>
      <c r="G33" s="93">
        <v>10</v>
      </c>
      <c r="H33" s="93">
        <v>0</v>
      </c>
      <c r="I33" s="93">
        <v>10</v>
      </c>
      <c r="J33" s="93">
        <v>0</v>
      </c>
      <c r="K33" s="144">
        <v>0</v>
      </c>
      <c r="L33" s="95" t="s">
        <v>99</v>
      </c>
      <c r="M33" s="235">
        <f t="shared" si="3"/>
        <v>20</v>
      </c>
      <c r="N33" s="236"/>
      <c r="O33" s="82"/>
      <c r="P33" s="234">
        <f ca="1" t="shared" si="4"/>
        <v>30</v>
      </c>
      <c r="Q33" s="226"/>
      <c r="R33" s="102"/>
      <c r="S33" s="96"/>
      <c r="T33" s="98"/>
      <c r="U33" s="98"/>
      <c r="V33" s="98"/>
      <c r="W33" s="98"/>
      <c r="X33" s="99"/>
      <c r="Z33" s="100"/>
      <c r="AA33" s="98"/>
      <c r="AB33" s="98"/>
      <c r="AC33" s="98"/>
      <c r="AD33" s="98"/>
      <c r="AE33" s="99"/>
      <c r="AN33" s="106"/>
      <c r="AO33" s="106"/>
      <c r="AP33" s="106"/>
      <c r="AQ33" s="125">
        <f t="shared" si="5"/>
        <v>5</v>
      </c>
      <c r="AR33" s="53"/>
      <c r="AS33" s="53"/>
    </row>
    <row r="34" spans="1:37" s="35" customFormat="1" ht="13.5" customHeight="1">
      <c r="A34" s="37"/>
      <c r="B34" s="37"/>
      <c r="C34" s="101" t="s">
        <v>101</v>
      </c>
      <c r="D34" s="101"/>
      <c r="E34" s="101"/>
      <c r="F34" s="101"/>
      <c r="G34" s="101"/>
      <c r="H34" s="101"/>
      <c r="I34" s="101"/>
      <c r="J34" s="101"/>
      <c r="K34" s="101"/>
      <c r="L34" s="101"/>
      <c r="M34" s="233" t="s">
        <v>102</v>
      </c>
      <c r="N34" s="233"/>
      <c r="O34" s="233"/>
      <c r="P34" s="233"/>
      <c r="Q34" s="233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110"/>
      <c r="AG34" s="110"/>
      <c r="AH34" s="110"/>
      <c r="AI34" s="110"/>
      <c r="AJ34" s="110"/>
      <c r="AK34" s="37"/>
    </row>
    <row r="35" spans="1:39" s="35" customFormat="1" ht="14.25" customHeight="1" hidden="1">
      <c r="A35" s="37"/>
      <c r="B35" s="37"/>
      <c r="C35" s="145">
        <f>COUNT(L35:AJ35,S42:X42,Z42:AE42)</f>
        <v>23</v>
      </c>
      <c r="D35" s="145"/>
      <c r="E35" s="125"/>
      <c r="F35" s="125"/>
      <c r="G35" s="276" t="s">
        <v>103</v>
      </c>
      <c r="H35" s="277"/>
      <c r="I35" s="277"/>
      <c r="J35" s="277"/>
      <c r="K35" s="277"/>
      <c r="L35" s="112">
        <v>1</v>
      </c>
      <c r="M35" s="112">
        <v>2</v>
      </c>
      <c r="N35" s="112">
        <v>3</v>
      </c>
      <c r="O35" s="112">
        <v>4</v>
      </c>
      <c r="P35" s="112">
        <v>5</v>
      </c>
      <c r="Q35" s="112">
        <v>6</v>
      </c>
      <c r="R35" s="112">
        <v>7</v>
      </c>
      <c r="S35" s="112">
        <v>8</v>
      </c>
      <c r="T35" s="112">
        <v>9</v>
      </c>
      <c r="U35" s="112">
        <v>10</v>
      </c>
      <c r="V35" s="112">
        <v>11</v>
      </c>
      <c r="W35" s="112"/>
      <c r="X35" s="112">
        <v>12</v>
      </c>
      <c r="Y35" s="112">
        <v>13</v>
      </c>
      <c r="Z35" s="112">
        <v>14</v>
      </c>
      <c r="AA35" s="112">
        <v>15</v>
      </c>
      <c r="AB35" s="112">
        <v>16</v>
      </c>
      <c r="AC35" s="112"/>
      <c r="AD35" s="112">
        <v>17</v>
      </c>
      <c r="AE35" s="112">
        <v>18</v>
      </c>
      <c r="AF35" s="112"/>
      <c r="AG35" s="112">
        <v>19</v>
      </c>
      <c r="AH35" s="112">
        <v>20</v>
      </c>
      <c r="AI35" s="112">
        <v>21</v>
      </c>
      <c r="AJ35" s="112">
        <v>22</v>
      </c>
      <c r="AK35" s="114"/>
      <c r="AL35" s="44"/>
      <c r="AM35" s="44"/>
    </row>
    <row r="36" spans="1:39" s="35" customFormat="1" ht="14.25" customHeight="1" hidden="1">
      <c r="A36" s="37"/>
      <c r="B36" s="37"/>
      <c r="C36" s="125"/>
      <c r="D36" s="125"/>
      <c r="E36" s="125"/>
      <c r="F36" s="125"/>
      <c r="G36" s="278" t="s">
        <v>104</v>
      </c>
      <c r="H36" s="279"/>
      <c r="I36" s="279"/>
      <c r="J36" s="279"/>
      <c r="K36" s="279"/>
      <c r="L36" s="112">
        <v>1</v>
      </c>
      <c r="M36" s="112">
        <v>1</v>
      </c>
      <c r="N36" s="112">
        <v>1</v>
      </c>
      <c r="O36" s="112">
        <v>1</v>
      </c>
      <c r="P36" s="112">
        <v>1</v>
      </c>
      <c r="Q36" s="112">
        <v>2</v>
      </c>
      <c r="R36" s="112">
        <v>2</v>
      </c>
      <c r="S36" s="112">
        <v>2</v>
      </c>
      <c r="T36" s="112">
        <v>2</v>
      </c>
      <c r="U36" s="112">
        <v>2</v>
      </c>
      <c r="V36" s="112">
        <v>3</v>
      </c>
      <c r="W36" s="112"/>
      <c r="X36" s="112">
        <v>3</v>
      </c>
      <c r="Y36" s="112">
        <v>3</v>
      </c>
      <c r="Z36" s="112">
        <v>4</v>
      </c>
      <c r="AA36" s="112">
        <v>4</v>
      </c>
      <c r="AB36" s="112">
        <v>4</v>
      </c>
      <c r="AC36" s="112"/>
      <c r="AD36" s="112">
        <v>4</v>
      </c>
      <c r="AE36" s="112">
        <v>5</v>
      </c>
      <c r="AF36" s="112"/>
      <c r="AG36" s="112">
        <v>4</v>
      </c>
      <c r="AH36" s="112">
        <v>5</v>
      </c>
      <c r="AI36" s="112">
        <v>5</v>
      </c>
      <c r="AJ36" s="112">
        <v>4</v>
      </c>
      <c r="AK36" s="114"/>
      <c r="AL36" s="44"/>
      <c r="AM36" s="44"/>
    </row>
    <row r="37" spans="1:37" s="35" customFormat="1" ht="14.25" customHeight="1" hidden="1">
      <c r="A37" s="37"/>
      <c r="B37" s="37"/>
      <c r="C37" s="145"/>
      <c r="D37" s="125"/>
      <c r="E37" s="125"/>
      <c r="F37" s="125"/>
      <c r="G37" s="278" t="s">
        <v>105</v>
      </c>
      <c r="H37" s="279"/>
      <c r="I37" s="279"/>
      <c r="J37" s="279"/>
      <c r="K37" s="279"/>
      <c r="L37" s="112">
        <v>1</v>
      </c>
      <c r="M37" s="112">
        <v>1</v>
      </c>
      <c r="N37" s="112">
        <v>1</v>
      </c>
      <c r="O37" s="112">
        <v>1</v>
      </c>
      <c r="P37" s="112">
        <v>2</v>
      </c>
      <c r="Q37" s="112">
        <v>1</v>
      </c>
      <c r="R37" s="112">
        <v>2</v>
      </c>
      <c r="S37" s="112">
        <v>2</v>
      </c>
      <c r="T37" s="112">
        <v>2</v>
      </c>
      <c r="U37" s="112">
        <v>2</v>
      </c>
      <c r="V37" s="112">
        <v>3</v>
      </c>
      <c r="W37" s="112"/>
      <c r="X37" s="112">
        <v>3</v>
      </c>
      <c r="Y37" s="112">
        <v>3</v>
      </c>
      <c r="Z37" s="112">
        <v>3</v>
      </c>
      <c r="AA37" s="112">
        <v>3</v>
      </c>
      <c r="AB37" s="112">
        <v>4</v>
      </c>
      <c r="AC37" s="112"/>
      <c r="AD37" s="112">
        <v>3</v>
      </c>
      <c r="AE37" s="112">
        <v>5</v>
      </c>
      <c r="AF37" s="112"/>
      <c r="AG37" s="112">
        <v>4</v>
      </c>
      <c r="AH37" s="112">
        <v>4</v>
      </c>
      <c r="AI37" s="112">
        <v>5</v>
      </c>
      <c r="AJ37" s="112">
        <v>5</v>
      </c>
      <c r="AK37" s="114"/>
    </row>
    <row r="38" spans="1:45" s="35" customFormat="1" ht="5.25" customHeight="1" hidden="1">
      <c r="A38" s="1"/>
      <c r="B38" s="1"/>
      <c r="C38" s="146"/>
      <c r="D38" s="125"/>
      <c r="E38" s="147"/>
      <c r="F38" s="148"/>
      <c r="G38" s="147"/>
      <c r="H38" s="147"/>
      <c r="I38" s="147"/>
      <c r="J38" s="147"/>
      <c r="K38" s="147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15"/>
      <c r="AL38" s="3"/>
      <c r="AM38" s="3"/>
      <c r="AN38" s="3"/>
      <c r="AO38" s="3"/>
      <c r="AP38" s="3"/>
      <c r="AQ38" s="3"/>
      <c r="AR38" s="3"/>
      <c r="AS38" s="3"/>
    </row>
    <row r="39" spans="1:45" ht="15" hidden="1">
      <c r="A39" s="1"/>
      <c r="B39" s="1"/>
      <c r="C39" s="146"/>
      <c r="D39" s="119"/>
      <c r="E39" s="147"/>
      <c r="F39" s="148"/>
      <c r="G39" s="147"/>
      <c r="H39" s="147"/>
      <c r="I39" s="147"/>
      <c r="J39" s="147"/>
      <c r="K39" s="147"/>
      <c r="L39" s="150">
        <v>0</v>
      </c>
      <c r="M39" s="150">
        <v>0</v>
      </c>
      <c r="N39" s="150">
        <v>0</v>
      </c>
      <c r="O39" s="150">
        <v>10</v>
      </c>
      <c r="P39" s="150">
        <v>10</v>
      </c>
      <c r="Q39" s="150">
        <v>10</v>
      </c>
      <c r="R39" s="150">
        <v>0</v>
      </c>
      <c r="S39" s="150">
        <v>10</v>
      </c>
      <c r="T39" s="150">
        <v>10</v>
      </c>
      <c r="U39" s="150">
        <v>10</v>
      </c>
      <c r="V39" s="150">
        <v>10</v>
      </c>
      <c r="W39" s="150"/>
      <c r="X39" s="150">
        <v>10</v>
      </c>
      <c r="Y39" s="150">
        <v>0</v>
      </c>
      <c r="Z39" s="150">
        <v>0</v>
      </c>
      <c r="AA39" s="150">
        <v>10</v>
      </c>
      <c r="AB39" s="150">
        <v>10</v>
      </c>
      <c r="AC39" s="150"/>
      <c r="AD39" s="150">
        <v>10</v>
      </c>
      <c r="AE39" s="150">
        <v>10</v>
      </c>
      <c r="AF39" s="151"/>
      <c r="AG39" s="151">
        <v>10</v>
      </c>
      <c r="AH39" s="151">
        <v>0</v>
      </c>
      <c r="AI39" s="151">
        <v>10</v>
      </c>
      <c r="AJ39" s="151">
        <v>10</v>
      </c>
      <c r="AK39" s="3"/>
      <c r="AL39" s="3"/>
      <c r="AM39" s="3"/>
      <c r="AN39" s="3"/>
      <c r="AO39" s="3"/>
      <c r="AP39" s="3"/>
      <c r="AQ39" s="3"/>
      <c r="AR39" s="3"/>
      <c r="AS39" s="3"/>
    </row>
    <row r="40" spans="3:36" ht="15" hidden="1">
      <c r="C40" s="119"/>
      <c r="D40" s="119"/>
      <c r="E40" s="119"/>
      <c r="F40" s="119"/>
      <c r="G40" s="119"/>
      <c r="H40" s="119"/>
      <c r="I40" s="119"/>
      <c r="J40" s="119"/>
      <c r="K40" s="119"/>
      <c r="L40" s="150">
        <v>0</v>
      </c>
      <c r="M40" s="150">
        <v>10</v>
      </c>
      <c r="N40" s="150">
        <v>10</v>
      </c>
      <c r="O40" s="150">
        <v>0</v>
      </c>
      <c r="P40" s="150">
        <v>0</v>
      </c>
      <c r="Q40" s="150">
        <v>0</v>
      </c>
      <c r="R40" s="150">
        <v>10</v>
      </c>
      <c r="S40" s="150">
        <v>0</v>
      </c>
      <c r="T40" s="150">
        <v>0</v>
      </c>
      <c r="U40" s="150">
        <v>0</v>
      </c>
      <c r="V40" s="150">
        <v>0</v>
      </c>
      <c r="W40" s="150"/>
      <c r="X40" s="150">
        <v>0</v>
      </c>
      <c r="Y40" s="150">
        <v>10</v>
      </c>
      <c r="Z40" s="150">
        <v>10</v>
      </c>
      <c r="AA40" s="150">
        <v>0</v>
      </c>
      <c r="AB40" s="150">
        <v>0</v>
      </c>
      <c r="AC40" s="150"/>
      <c r="AD40" s="150">
        <v>0</v>
      </c>
      <c r="AE40" s="150">
        <v>0</v>
      </c>
      <c r="AF40" s="150"/>
      <c r="AG40" s="150">
        <v>0</v>
      </c>
      <c r="AH40" s="150">
        <v>10</v>
      </c>
      <c r="AI40" s="150">
        <v>0</v>
      </c>
      <c r="AJ40" s="116">
        <v>0</v>
      </c>
    </row>
    <row r="41" spans="3:35" ht="5.25" customHeight="1" hidden="1"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</row>
    <row r="42" spans="3:31" ht="14.25" customHeight="1" hidden="1">
      <c r="C42" s="119"/>
      <c r="D42" s="125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51">
        <v>23</v>
      </c>
      <c r="T42" s="151"/>
      <c r="U42" s="151"/>
      <c r="V42" s="151"/>
      <c r="W42" s="151"/>
      <c r="X42" s="151"/>
      <c r="Z42" s="151"/>
      <c r="AA42" s="151"/>
      <c r="AB42" s="151"/>
      <c r="AC42" s="151"/>
      <c r="AD42" s="151"/>
      <c r="AE42" s="151"/>
    </row>
    <row r="43" spans="3:31" ht="15" hidden="1">
      <c r="C43" s="119"/>
      <c r="D43" s="125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50">
        <v>5</v>
      </c>
      <c r="T43" s="150"/>
      <c r="U43" s="150"/>
      <c r="V43" s="150"/>
      <c r="W43" s="150"/>
      <c r="X43" s="150"/>
      <c r="Z43" s="150"/>
      <c r="AA43" s="150"/>
      <c r="AB43" s="150"/>
      <c r="AC43" s="150"/>
      <c r="AD43" s="150"/>
      <c r="AE43" s="150"/>
    </row>
    <row r="44" spans="3:31" ht="15" hidden="1"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50">
        <v>5</v>
      </c>
      <c r="T44" s="150"/>
      <c r="U44" s="150"/>
      <c r="V44" s="150"/>
      <c r="W44" s="150"/>
      <c r="X44" s="150"/>
      <c r="Z44" s="150"/>
      <c r="AA44" s="150"/>
      <c r="AB44" s="150"/>
      <c r="AC44" s="150"/>
      <c r="AD44" s="150"/>
      <c r="AE44" s="150"/>
    </row>
    <row r="45" spans="3:30" ht="4.5" customHeight="1" hidden="1"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</row>
    <row r="46" spans="3:31" ht="15" hidden="1"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50">
        <v>0</v>
      </c>
      <c r="T46" s="150"/>
      <c r="U46" s="150"/>
      <c r="V46" s="150"/>
      <c r="W46" s="150"/>
      <c r="X46" s="150"/>
      <c r="Z46" s="150"/>
      <c r="AA46" s="150"/>
      <c r="AB46" s="150"/>
      <c r="AC46" s="150"/>
      <c r="AD46" s="150"/>
      <c r="AE46" s="150"/>
    </row>
    <row r="47" spans="3:31" ht="15" hidden="1"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50">
        <v>7</v>
      </c>
      <c r="T47" s="150"/>
      <c r="U47" s="150"/>
      <c r="V47" s="150"/>
      <c r="W47" s="150"/>
      <c r="X47" s="150"/>
      <c r="Z47" s="150"/>
      <c r="AA47" s="150"/>
      <c r="AB47" s="150"/>
      <c r="AC47" s="150"/>
      <c r="AD47" s="150"/>
      <c r="AE47" s="150"/>
    </row>
  </sheetData>
  <sheetProtection selectLockedCells="1"/>
  <mergeCells count="56">
    <mergeCell ref="D20:F21"/>
    <mergeCell ref="X1:Z1"/>
    <mergeCell ref="D2:F2"/>
    <mergeCell ref="G2:K2"/>
    <mergeCell ref="M2:N2"/>
    <mergeCell ref="O2:R2"/>
    <mergeCell ref="X2:X3"/>
    <mergeCell ref="Y2:Y3"/>
    <mergeCell ref="Z2:Z3"/>
    <mergeCell ref="G4:K6"/>
    <mergeCell ref="Z5:AB6"/>
    <mergeCell ref="AC5:AE6"/>
    <mergeCell ref="M6:O6"/>
    <mergeCell ref="G8:K8"/>
    <mergeCell ref="G14:K14"/>
    <mergeCell ref="G15:K15"/>
    <mergeCell ref="D5:F5"/>
    <mergeCell ref="M5:W5"/>
    <mergeCell ref="G9:K9"/>
    <mergeCell ref="G10:K10"/>
    <mergeCell ref="G11:K11"/>
    <mergeCell ref="G12:K12"/>
    <mergeCell ref="G13:K13"/>
    <mergeCell ref="Z22:AE22"/>
    <mergeCell ref="S22:X22"/>
    <mergeCell ref="Z19:AE19"/>
    <mergeCell ref="Z20:AE20"/>
    <mergeCell ref="M25:N25"/>
    <mergeCell ref="P25:Q25"/>
    <mergeCell ref="G16:K16"/>
    <mergeCell ref="G17:K17"/>
    <mergeCell ref="G18:K18"/>
    <mergeCell ref="M23:N23"/>
    <mergeCell ref="P23:Q23"/>
    <mergeCell ref="M24:N24"/>
    <mergeCell ref="P24:Q24"/>
    <mergeCell ref="M34:Q34"/>
    <mergeCell ref="M26:N26"/>
    <mergeCell ref="P26:Q26"/>
    <mergeCell ref="M27:N27"/>
    <mergeCell ref="P27:Q27"/>
    <mergeCell ref="M28:N28"/>
    <mergeCell ref="P28:Q28"/>
    <mergeCell ref="M29:N29"/>
    <mergeCell ref="P29:Q29"/>
    <mergeCell ref="M30:N30"/>
    <mergeCell ref="G35:K35"/>
    <mergeCell ref="P30:Q30"/>
    <mergeCell ref="G36:K36"/>
    <mergeCell ref="G37:K37"/>
    <mergeCell ref="M31:N31"/>
    <mergeCell ref="P31:Q31"/>
    <mergeCell ref="M32:N32"/>
    <mergeCell ref="P32:Q32"/>
    <mergeCell ref="M33:N33"/>
    <mergeCell ref="P33:Q33"/>
  </mergeCells>
  <printOptions horizontalCentered="1"/>
  <pageMargins left="0.25" right="0.25" top="0.13" bottom="0.14" header="0.13" footer="0.14"/>
  <pageSetup fitToHeight="1" fitToWidth="1" horizontalDpi="600" verticalDpi="600" orientation="landscape" paperSize="9" scale="8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6" zoomScaleNormal="86" workbookViewId="0" topLeftCell="C8">
      <pane ySplit="1" topLeftCell="BM9" activePane="bottomLeft" state="frozen"/>
      <selection pane="topLeft" activeCell="G16" sqref="G16:K16"/>
      <selection pane="bottomLeft" activeCell="G8" sqref="G8:K8"/>
    </sheetView>
  </sheetViews>
  <sheetFormatPr defaultColWidth="4.00390625" defaultRowHeight="12.75"/>
  <cols>
    <col min="1" max="1" width="6.140625" style="8" hidden="1" customWidth="1"/>
    <col min="2" max="2" width="5.140625" style="8" hidden="1" customWidth="1"/>
    <col min="3" max="3" width="4.421875" style="8" customWidth="1"/>
    <col min="4" max="4" width="22.140625" style="8" customWidth="1"/>
    <col min="5" max="5" width="3.140625" style="8" customWidth="1"/>
    <col min="6" max="6" width="7.7109375" style="8" customWidth="1"/>
    <col min="7" max="11" width="3.8515625" style="8" customWidth="1"/>
    <col min="12" max="41" width="4.00390625" style="8" customWidth="1"/>
    <col min="42" max="42" width="20.00390625" style="8" hidden="1" customWidth="1"/>
    <col min="43" max="43" width="4.00390625" style="8" hidden="1" customWidth="1"/>
    <col min="44" max="45" width="4.00390625" style="8" customWidth="1"/>
    <col min="46" max="46" width="10.421875" style="13" customWidth="1"/>
    <col min="47" max="238" width="11.421875" style="8" customWidth="1"/>
    <col min="239" max="240" width="4.00390625" style="8" customWidth="1"/>
    <col min="241" max="241" width="4.421875" style="8" customWidth="1"/>
    <col min="242" max="242" width="22.140625" style="8" customWidth="1"/>
    <col min="243" max="243" width="3.140625" style="8" customWidth="1"/>
    <col min="244" max="244" width="7.7109375" style="8" customWidth="1"/>
    <col min="245" max="245" width="19.421875" style="8" customWidth="1"/>
    <col min="246" max="254" width="4.00390625" style="8" customWidth="1"/>
    <col min="255" max="16384" width="4.00390625" style="8" customWidth="1"/>
  </cols>
  <sheetData>
    <row r="1" spans="1:47" ht="15.75" thickBot="1">
      <c r="A1" s="1"/>
      <c r="B1" s="1"/>
      <c r="C1" s="2">
        <v>6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263" t="s">
        <v>0</v>
      </c>
      <c r="Y1" s="263"/>
      <c r="Z1" s="263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9"/>
      <c r="D2" s="264" t="s">
        <v>1</v>
      </c>
      <c r="E2" s="264"/>
      <c r="F2" s="265"/>
      <c r="G2" s="266" t="s">
        <v>375</v>
      </c>
      <c r="H2" s="266"/>
      <c r="I2" s="266"/>
      <c r="J2" s="266"/>
      <c r="K2" s="266"/>
      <c r="L2" s="4">
        <v>2</v>
      </c>
      <c r="M2" s="256" t="s">
        <v>3</v>
      </c>
      <c r="N2" s="256"/>
      <c r="O2" s="267">
        <f ca="1">TODAY()</f>
        <v>42163</v>
      </c>
      <c r="P2" s="267"/>
      <c r="Q2" s="267"/>
      <c r="R2" s="267"/>
      <c r="S2" s="5"/>
      <c r="T2" s="10" t="s">
        <v>185</v>
      </c>
      <c r="U2" s="10"/>
      <c r="V2" s="10"/>
      <c r="W2" s="5"/>
      <c r="X2" s="268" t="str">
        <f>IF(T2="","",T2)</f>
        <v>2</v>
      </c>
      <c r="Y2" s="268">
        <f>IF(U2="","",U2)</f>
      </c>
      <c r="Z2" s="268">
        <f>IF(V2="","",V2)</f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1"/>
      <c r="M3" s="11"/>
      <c r="N3" s="5"/>
      <c r="O3" s="5"/>
      <c r="P3" s="5"/>
      <c r="Q3" s="5"/>
      <c r="R3" s="5"/>
      <c r="S3" s="5"/>
      <c r="T3" s="3"/>
      <c r="U3" s="3"/>
      <c r="V3" s="3"/>
      <c r="W3" s="5"/>
      <c r="X3" s="269"/>
      <c r="Y3" s="269"/>
      <c r="Z3" s="269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5" customHeight="1" thickBot="1">
      <c r="A4" s="1"/>
      <c r="B4" s="1"/>
      <c r="C4" s="9"/>
      <c r="D4" s="3"/>
      <c r="E4" s="3"/>
      <c r="G4" s="270"/>
      <c r="H4" s="270"/>
      <c r="I4" s="270"/>
      <c r="J4" s="270"/>
      <c r="K4" s="27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5" customHeight="1" thickTop="1">
      <c r="A5" s="1"/>
      <c r="B5" s="1"/>
      <c r="C5" s="9"/>
      <c r="D5" s="271" t="s">
        <v>5</v>
      </c>
      <c r="E5" s="271"/>
      <c r="F5" s="272"/>
      <c r="G5" s="270"/>
      <c r="H5" s="270"/>
      <c r="I5" s="270"/>
      <c r="J5" s="270"/>
      <c r="K5" s="270"/>
      <c r="L5" s="3"/>
      <c r="M5" s="273" t="s">
        <v>6</v>
      </c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5"/>
      <c r="Y5" s="5"/>
      <c r="Z5" s="274" t="s">
        <v>7</v>
      </c>
      <c r="AA5" s="274"/>
      <c r="AB5" s="275"/>
      <c r="AC5" s="250" t="str">
        <f>LEFT(G2,2)</f>
        <v>3 </v>
      </c>
      <c r="AD5" s="251"/>
      <c r="AE5" s="252"/>
      <c r="AH5" s="6"/>
      <c r="AI5" s="6"/>
      <c r="AJ5" s="6"/>
      <c r="AK5" s="12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270"/>
      <c r="H6" s="270"/>
      <c r="I6" s="270"/>
      <c r="J6" s="270"/>
      <c r="K6" s="270"/>
      <c r="L6" s="3"/>
      <c r="M6" s="256" t="s">
        <v>8</v>
      </c>
      <c r="N6" s="256"/>
      <c r="O6" s="256"/>
      <c r="P6" s="3"/>
      <c r="Q6" s="3"/>
      <c r="R6" s="3"/>
      <c r="S6" s="3"/>
      <c r="T6" s="3"/>
      <c r="U6" s="3"/>
      <c r="V6" s="3"/>
      <c r="W6" s="5"/>
      <c r="X6" s="5"/>
      <c r="Y6" s="5"/>
      <c r="Z6" s="274"/>
      <c r="AA6" s="274"/>
      <c r="AB6" s="275"/>
      <c r="AC6" s="253"/>
      <c r="AD6" s="254"/>
      <c r="AE6" s="255"/>
      <c r="AH6" s="6"/>
      <c r="AI6" s="6"/>
      <c r="AJ6" s="6"/>
      <c r="AK6" s="12"/>
      <c r="AL6" s="14"/>
      <c r="AM6" s="14"/>
      <c r="AN6" s="14"/>
      <c r="AO6" s="14"/>
    </row>
    <row r="7" spans="1:44" ht="22.5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5"/>
      <c r="AG7" s="15"/>
      <c r="AH7" s="15"/>
      <c r="AI7" s="15"/>
      <c r="AJ7" s="15"/>
      <c r="AK7" s="16"/>
      <c r="AP7" s="17"/>
      <c r="AQ7" s="3"/>
      <c r="AR7" s="3"/>
    </row>
    <row r="8" spans="1:46" ht="19.5" customHeight="1">
      <c r="A8" s="18" t="s">
        <v>9</v>
      </c>
      <c r="B8" s="18" t="s">
        <v>10</v>
      </c>
      <c r="C8" s="19" t="s">
        <v>11</v>
      </c>
      <c r="D8" s="20" t="s">
        <v>12</v>
      </c>
      <c r="E8" s="20" t="s">
        <v>13</v>
      </c>
      <c r="F8" s="19" t="s">
        <v>14</v>
      </c>
      <c r="G8" s="288" t="s">
        <v>15</v>
      </c>
      <c r="H8" s="288"/>
      <c r="I8" s="288"/>
      <c r="J8" s="288"/>
      <c r="K8" s="288"/>
      <c r="L8" s="157" t="s">
        <v>77</v>
      </c>
      <c r="M8" s="157" t="s">
        <v>80</v>
      </c>
      <c r="N8" s="157" t="s">
        <v>82</v>
      </c>
      <c r="O8" s="157" t="s">
        <v>16</v>
      </c>
      <c r="P8" s="157" t="s">
        <v>33</v>
      </c>
      <c r="Q8" s="158" t="s">
        <v>32</v>
      </c>
      <c r="R8" s="157" t="s">
        <v>78</v>
      </c>
      <c r="S8" s="187" t="s">
        <v>21</v>
      </c>
      <c r="T8" s="157" t="s">
        <v>18</v>
      </c>
      <c r="U8" s="187" t="s">
        <v>25</v>
      </c>
      <c r="V8" s="158" t="s">
        <v>26</v>
      </c>
      <c r="W8" s="157" t="s">
        <v>23</v>
      </c>
      <c r="X8" s="187" t="s">
        <v>81</v>
      </c>
      <c r="Y8" s="157" t="s">
        <v>20</v>
      </c>
      <c r="Z8" s="158" t="s">
        <v>17</v>
      </c>
      <c r="AE8" s="23"/>
      <c r="AF8" s="23"/>
      <c r="AG8" s="23"/>
      <c r="AH8" s="24"/>
      <c r="AI8" s="24"/>
      <c r="AJ8" s="24"/>
      <c r="AK8" s="24"/>
      <c r="AL8" s="24"/>
      <c r="AM8" s="24"/>
      <c r="AN8" s="24"/>
      <c r="AP8" s="25" t="s">
        <v>207</v>
      </c>
      <c r="AT8" s="8"/>
    </row>
    <row r="9" spans="1:43" s="35" customFormat="1" ht="18.75" customHeight="1">
      <c r="A9" s="26" t="s">
        <v>45</v>
      </c>
      <c r="B9" s="26">
        <v>49</v>
      </c>
      <c r="C9" s="27">
        <f aca="true" ca="1" t="shared" si="0" ref="C9:C14">OFFSET(C9,15,0)</f>
        <v>1</v>
      </c>
      <c r="D9" s="159" t="s">
        <v>376</v>
      </c>
      <c r="E9" s="26" t="s">
        <v>39</v>
      </c>
      <c r="F9" s="26">
        <v>81</v>
      </c>
      <c r="G9" s="287" t="s">
        <v>252</v>
      </c>
      <c r="H9" s="287"/>
      <c r="I9" s="287"/>
      <c r="J9" s="287"/>
      <c r="K9" s="287"/>
      <c r="L9" s="30" t="s">
        <v>49</v>
      </c>
      <c r="M9" s="31"/>
      <c r="N9" s="31"/>
      <c r="O9" s="30" t="s">
        <v>50</v>
      </c>
      <c r="P9" s="31"/>
      <c r="Q9" s="31"/>
      <c r="R9" s="30" t="s">
        <v>57</v>
      </c>
      <c r="S9" s="31"/>
      <c r="T9" s="31"/>
      <c r="U9" s="30"/>
      <c r="V9" s="31"/>
      <c r="W9" s="31"/>
      <c r="X9" s="31"/>
      <c r="Y9" s="30" t="s">
        <v>175</v>
      </c>
      <c r="Z9" s="31"/>
      <c r="AE9" s="32"/>
      <c r="AF9" s="32"/>
      <c r="AG9" s="32"/>
      <c r="AH9" s="33"/>
      <c r="AI9" s="33"/>
      <c r="AJ9" s="33"/>
      <c r="AK9" s="34"/>
      <c r="AL9" s="33"/>
      <c r="AM9" s="34"/>
      <c r="AN9" s="33"/>
      <c r="AP9" s="25" t="s">
        <v>210</v>
      </c>
      <c r="AQ9" s="37">
        <f>IF(E9="M",100,IF(E9=1,100,IF(E9="","",120)))</f>
        <v>100</v>
      </c>
    </row>
    <row r="10" spans="1:42" s="37" customFormat="1" ht="21" customHeight="1">
      <c r="A10" s="26" t="s">
        <v>45</v>
      </c>
      <c r="B10" s="26">
        <v>49</v>
      </c>
      <c r="C10" s="27">
        <f ca="1" t="shared" si="0"/>
        <v>2</v>
      </c>
      <c r="D10" s="78" t="s">
        <v>377</v>
      </c>
      <c r="E10" s="26" t="s">
        <v>39</v>
      </c>
      <c r="F10" s="26">
        <v>85</v>
      </c>
      <c r="G10" s="287" t="s">
        <v>257</v>
      </c>
      <c r="H10" s="287"/>
      <c r="I10" s="287"/>
      <c r="J10" s="287"/>
      <c r="K10" s="287"/>
      <c r="L10" s="30" t="s">
        <v>378</v>
      </c>
      <c r="M10" s="31"/>
      <c r="N10" s="31"/>
      <c r="O10" s="31"/>
      <c r="P10" s="31"/>
      <c r="Q10" s="30"/>
      <c r="R10" s="31"/>
      <c r="S10" s="30"/>
      <c r="T10" s="31"/>
      <c r="U10" s="31"/>
      <c r="V10" s="30"/>
      <c r="W10" s="31"/>
      <c r="X10" s="31"/>
      <c r="Y10" s="31"/>
      <c r="Z10" s="30"/>
      <c r="AE10" s="32"/>
      <c r="AF10" s="32"/>
      <c r="AG10" s="32"/>
      <c r="AH10" s="33"/>
      <c r="AI10" s="33"/>
      <c r="AJ10" s="33"/>
      <c r="AK10" s="34"/>
      <c r="AL10" s="33"/>
      <c r="AM10" s="34"/>
      <c r="AN10" s="33"/>
      <c r="AP10" s="36" t="s">
        <v>212</v>
      </c>
    </row>
    <row r="11" spans="1:42" s="35" customFormat="1" ht="21" customHeight="1">
      <c r="A11" s="26" t="s">
        <v>45</v>
      </c>
      <c r="B11" s="26">
        <v>72</v>
      </c>
      <c r="C11" s="27">
        <f ca="1" t="shared" si="0"/>
        <v>3</v>
      </c>
      <c r="D11" s="159" t="s">
        <v>379</v>
      </c>
      <c r="E11" s="26" t="s">
        <v>39</v>
      </c>
      <c r="F11" s="26">
        <v>92</v>
      </c>
      <c r="G11" s="287" t="s">
        <v>380</v>
      </c>
      <c r="H11" s="287"/>
      <c r="I11" s="287"/>
      <c r="J11" s="287"/>
      <c r="K11" s="287"/>
      <c r="L11" s="31"/>
      <c r="M11" s="30" t="s">
        <v>41</v>
      </c>
      <c r="N11" s="31"/>
      <c r="O11" s="31"/>
      <c r="P11" s="30" t="s">
        <v>50</v>
      </c>
      <c r="Q11" s="31"/>
      <c r="R11" s="30" t="s">
        <v>50</v>
      </c>
      <c r="S11" s="31"/>
      <c r="T11" s="31"/>
      <c r="U11" s="31"/>
      <c r="V11" s="31"/>
      <c r="W11" s="30" t="s">
        <v>41</v>
      </c>
      <c r="X11" s="31"/>
      <c r="Y11" s="31"/>
      <c r="Z11" s="30"/>
      <c r="AP11" s="36" t="s">
        <v>215</v>
      </c>
    </row>
    <row r="12" spans="1:42" s="35" customFormat="1" ht="21" customHeight="1">
      <c r="A12" s="26" t="s">
        <v>45</v>
      </c>
      <c r="B12" s="26">
        <v>44</v>
      </c>
      <c r="C12" s="27">
        <f ca="1" t="shared" si="0"/>
        <v>4</v>
      </c>
      <c r="D12" s="159" t="s">
        <v>381</v>
      </c>
      <c r="E12" s="26" t="s">
        <v>39</v>
      </c>
      <c r="F12" s="26">
        <v>99</v>
      </c>
      <c r="G12" s="287" t="s">
        <v>382</v>
      </c>
      <c r="H12" s="287"/>
      <c r="I12" s="287"/>
      <c r="J12" s="287"/>
      <c r="K12" s="287"/>
      <c r="L12" s="31"/>
      <c r="M12" s="30" t="s">
        <v>49</v>
      </c>
      <c r="N12" s="31"/>
      <c r="O12" s="30" t="s">
        <v>48</v>
      </c>
      <c r="P12" s="31"/>
      <c r="Q12" s="31"/>
      <c r="R12" s="31"/>
      <c r="S12" s="31"/>
      <c r="T12" s="30" t="s">
        <v>57</v>
      </c>
      <c r="U12" s="31"/>
      <c r="V12" s="30"/>
      <c r="W12" s="31"/>
      <c r="X12" s="30"/>
      <c r="Y12" s="31"/>
      <c r="Z12" s="31"/>
      <c r="AP12" s="36" t="s">
        <v>218</v>
      </c>
    </row>
    <row r="13" spans="1:42" s="35" customFormat="1" ht="21" customHeight="1">
      <c r="A13" s="26" t="s">
        <v>45</v>
      </c>
      <c r="B13" s="26">
        <v>49</v>
      </c>
      <c r="C13" s="27">
        <f ca="1" t="shared" si="0"/>
        <v>5</v>
      </c>
      <c r="D13" s="159" t="s">
        <v>383</v>
      </c>
      <c r="E13" s="26" t="s">
        <v>39</v>
      </c>
      <c r="F13" s="26">
        <v>100</v>
      </c>
      <c r="G13" s="287" t="s">
        <v>131</v>
      </c>
      <c r="H13" s="287"/>
      <c r="I13" s="287"/>
      <c r="J13" s="287"/>
      <c r="K13" s="287"/>
      <c r="L13" s="31"/>
      <c r="M13" s="31"/>
      <c r="N13" s="30" t="s">
        <v>50</v>
      </c>
      <c r="O13" s="31"/>
      <c r="P13" s="31"/>
      <c r="Q13" s="30"/>
      <c r="R13" s="31"/>
      <c r="S13" s="31"/>
      <c r="T13" s="30" t="s">
        <v>41</v>
      </c>
      <c r="U13" s="31"/>
      <c r="V13" s="31"/>
      <c r="W13" s="30" t="s">
        <v>49</v>
      </c>
      <c r="X13" s="31"/>
      <c r="Y13" s="30" t="s">
        <v>50</v>
      </c>
      <c r="Z13" s="31"/>
      <c r="AP13" s="36" t="s">
        <v>222</v>
      </c>
    </row>
    <row r="14" spans="1:42" s="35" customFormat="1" ht="21" customHeight="1">
      <c r="A14" s="26" t="s">
        <v>45</v>
      </c>
      <c r="B14" s="26">
        <v>85</v>
      </c>
      <c r="C14" s="27">
        <f ca="1" t="shared" si="0"/>
        <v>6</v>
      </c>
      <c r="D14" s="78" t="s">
        <v>384</v>
      </c>
      <c r="E14" s="26" t="s">
        <v>39</v>
      </c>
      <c r="F14" s="26">
        <v>110</v>
      </c>
      <c r="G14" s="287" t="s">
        <v>385</v>
      </c>
      <c r="H14" s="287"/>
      <c r="I14" s="287"/>
      <c r="J14" s="287"/>
      <c r="K14" s="287"/>
      <c r="L14" s="31"/>
      <c r="M14" s="31"/>
      <c r="N14" s="30" t="s">
        <v>48</v>
      </c>
      <c r="O14" s="31"/>
      <c r="P14" s="30" t="s">
        <v>260</v>
      </c>
      <c r="Q14" s="31"/>
      <c r="R14" s="31"/>
      <c r="S14" s="30"/>
      <c r="T14" s="31"/>
      <c r="U14" s="30"/>
      <c r="V14" s="31"/>
      <c r="W14" s="31"/>
      <c r="X14" s="30"/>
      <c r="Y14" s="31"/>
      <c r="Z14" s="31"/>
      <c r="AP14" s="36" t="s">
        <v>225</v>
      </c>
    </row>
    <row r="15" spans="1:42" s="35" customFormat="1" ht="21" customHeight="1" hidden="1">
      <c r="A15" s="39"/>
      <c r="B15" s="39"/>
      <c r="C15" s="40"/>
      <c r="D15" s="129"/>
      <c r="E15" s="39"/>
      <c r="F15" s="39"/>
      <c r="G15" s="160"/>
      <c r="H15" s="160"/>
      <c r="I15" s="160"/>
      <c r="J15" s="160"/>
      <c r="K15" s="160"/>
      <c r="L15" s="161"/>
      <c r="M15" s="161"/>
      <c r="N15" s="163"/>
      <c r="O15" s="161"/>
      <c r="P15" s="161"/>
      <c r="Q15" s="161"/>
      <c r="R15" s="163"/>
      <c r="S15" s="161"/>
      <c r="T15" s="161"/>
      <c r="U15" s="163"/>
      <c r="V15" s="161"/>
      <c r="W15" s="161"/>
      <c r="X15" s="161"/>
      <c r="Y15" s="163"/>
      <c r="Z15" s="161"/>
      <c r="AA15" s="161"/>
      <c r="AB15" s="163"/>
      <c r="AP15" s="36"/>
    </row>
    <row r="16" spans="1:42" s="35" customFormat="1" ht="21" customHeight="1" hidden="1">
      <c r="A16" s="39"/>
      <c r="B16" s="39"/>
      <c r="C16" s="40"/>
      <c r="D16" s="129"/>
      <c r="E16" s="39"/>
      <c r="F16" s="39"/>
      <c r="G16" s="164"/>
      <c r="H16" s="164"/>
      <c r="I16" s="164"/>
      <c r="J16" s="164"/>
      <c r="K16" s="164"/>
      <c r="L16" s="161"/>
      <c r="M16" s="161"/>
      <c r="N16" s="161"/>
      <c r="O16" s="163"/>
      <c r="P16" s="161"/>
      <c r="Q16" s="161"/>
      <c r="R16" s="163"/>
      <c r="S16" s="161"/>
      <c r="T16" s="161"/>
      <c r="U16" s="161"/>
      <c r="V16" s="161"/>
      <c r="W16" s="161"/>
      <c r="X16" s="163"/>
      <c r="Y16" s="161"/>
      <c r="Z16" s="163"/>
      <c r="AA16" s="161"/>
      <c r="AB16" s="161"/>
      <c r="AP16" s="36"/>
    </row>
    <row r="17" spans="1:50" s="35" customFormat="1" ht="21" customHeight="1" hidden="1">
      <c r="A17" s="39"/>
      <c r="B17" s="39"/>
      <c r="C17" s="40"/>
      <c r="D17" s="41"/>
      <c r="E17" s="41"/>
      <c r="F17" s="41"/>
      <c r="G17" s="41"/>
      <c r="H17" s="41"/>
      <c r="I17" s="41"/>
      <c r="J17" s="41"/>
      <c r="K17" s="41"/>
      <c r="L17" s="32"/>
      <c r="M17" s="32"/>
      <c r="N17" s="32"/>
      <c r="O17" s="38"/>
      <c r="P17" s="32"/>
      <c r="Q17" s="32"/>
      <c r="R17" s="32"/>
      <c r="S17" s="32"/>
      <c r="T17" s="32"/>
      <c r="U17" s="38"/>
      <c r="V17" s="32"/>
      <c r="W17" s="32"/>
      <c r="X17" s="38"/>
      <c r="Y17" s="32"/>
      <c r="Z17" s="165"/>
      <c r="AA17" s="165"/>
      <c r="AB17" s="165"/>
      <c r="AC17" s="165"/>
      <c r="AD17" s="165"/>
      <c r="AO17" s="33"/>
      <c r="AP17" s="33"/>
      <c r="AT17" s="43"/>
      <c r="AU17" s="44"/>
      <c r="AV17" s="44"/>
      <c r="AW17" s="44"/>
      <c r="AX17" s="44"/>
    </row>
    <row r="18" spans="1:50" s="35" customFormat="1" ht="21" customHeight="1" hidden="1">
      <c r="A18" s="39"/>
      <c r="B18" s="39"/>
      <c r="C18" s="40"/>
      <c r="D18" s="41"/>
      <c r="E18" s="41"/>
      <c r="F18" s="41"/>
      <c r="G18" s="41"/>
      <c r="H18" s="41"/>
      <c r="I18" s="41"/>
      <c r="J18" s="41"/>
      <c r="K18" s="41"/>
      <c r="L18" s="32"/>
      <c r="M18" s="32"/>
      <c r="N18" s="32"/>
      <c r="O18" s="38"/>
      <c r="P18" s="32"/>
      <c r="Q18" s="32"/>
      <c r="R18" s="32"/>
      <c r="S18" s="32"/>
      <c r="T18" s="32"/>
      <c r="U18" s="38"/>
      <c r="V18" s="32"/>
      <c r="W18" s="32"/>
      <c r="X18" s="38"/>
      <c r="Y18" s="32"/>
      <c r="Z18" s="45"/>
      <c r="AA18" s="45"/>
      <c r="AB18" s="45"/>
      <c r="AC18" s="45"/>
      <c r="AD18" s="45"/>
      <c r="AO18" s="33"/>
      <c r="AP18" s="33"/>
      <c r="AT18" s="43"/>
      <c r="AU18" s="44"/>
      <c r="AV18" s="44"/>
      <c r="AW18" s="44"/>
      <c r="AX18" s="44"/>
    </row>
    <row r="19" spans="1:50" s="35" customFormat="1" ht="21" customHeight="1" thickBot="1">
      <c r="A19" s="39"/>
      <c r="B19" s="39"/>
      <c r="C19" s="40"/>
      <c r="Q19" s="32"/>
      <c r="R19" s="32"/>
      <c r="S19" s="247" t="s">
        <v>75</v>
      </c>
      <c r="T19" s="247"/>
      <c r="U19" s="247"/>
      <c r="V19" s="247"/>
      <c r="W19" s="247"/>
      <c r="X19" s="247"/>
      <c r="Y19" s="32"/>
      <c r="Z19" s="166" t="s">
        <v>75</v>
      </c>
      <c r="AA19" s="167"/>
      <c r="AB19" s="167"/>
      <c r="AC19" s="167"/>
      <c r="AD19" s="167"/>
      <c r="AE19" s="167"/>
      <c r="AF19" s="32"/>
      <c r="AG19" s="38"/>
      <c r="AH19" s="32"/>
      <c r="AI19" s="32"/>
      <c r="AJ19" s="38"/>
      <c r="AK19" s="38"/>
      <c r="AL19" s="33"/>
      <c r="AM19" s="33"/>
      <c r="AN19" s="33"/>
      <c r="AO19" s="33"/>
      <c r="AP19" s="33"/>
      <c r="AT19" s="43"/>
      <c r="AU19" s="44"/>
      <c r="AV19" s="46"/>
      <c r="AW19" s="46"/>
      <c r="AX19" s="46"/>
    </row>
    <row r="20" spans="1:48" s="35" customFormat="1" ht="21" customHeight="1" thickBot="1">
      <c r="A20" s="39"/>
      <c r="B20" s="168"/>
      <c r="C20" s="168"/>
      <c r="D20" s="168"/>
      <c r="E20" s="168"/>
      <c r="F20" s="168"/>
      <c r="G20" s="169"/>
      <c r="H20" s="169"/>
      <c r="I20" s="169"/>
      <c r="J20" s="169"/>
      <c r="K20" s="23"/>
      <c r="L20" s="23"/>
      <c r="M20" s="23"/>
      <c r="N20" s="23"/>
      <c r="Q20" s="32"/>
      <c r="R20" s="32"/>
      <c r="S20" s="284" t="s">
        <v>85</v>
      </c>
      <c r="T20" s="285"/>
      <c r="U20" s="285"/>
      <c r="V20" s="285"/>
      <c r="W20" s="285"/>
      <c r="X20" s="286"/>
      <c r="Y20" s="32"/>
      <c r="Z20" s="166" t="s">
        <v>85</v>
      </c>
      <c r="AA20" s="166"/>
      <c r="AB20" s="166"/>
      <c r="AC20" s="166"/>
      <c r="AD20" s="166"/>
      <c r="AE20" s="166"/>
      <c r="AH20" s="44"/>
      <c r="AI20" s="48"/>
      <c r="AJ20" s="48"/>
      <c r="AK20" s="48"/>
      <c r="AL20" s="48"/>
      <c r="AM20" s="44"/>
      <c r="AN20" s="44"/>
      <c r="AQ20" s="33"/>
      <c r="AR20" s="33"/>
      <c r="AS20" s="33"/>
      <c r="AT20" s="49"/>
      <c r="AU20" s="46"/>
      <c r="AV20" s="46"/>
    </row>
    <row r="21" spans="1:47" s="35" customFormat="1" ht="21" customHeight="1" thickBot="1">
      <c r="A21" s="39"/>
      <c r="B21" s="39"/>
      <c r="S21" s="170">
        <f aca="true" t="shared" si="1" ref="S21:X21">IF(Z21="","",Z21)</f>
      </c>
      <c r="T21" s="171">
        <f t="shared" si="1"/>
      </c>
      <c r="U21" s="171">
        <f t="shared" si="1"/>
      </c>
      <c r="V21" s="171">
        <f t="shared" si="1"/>
      </c>
      <c r="W21" s="171">
        <f t="shared" si="1"/>
      </c>
      <c r="X21" s="172">
        <f t="shared" si="1"/>
      </c>
      <c r="Y21" s="23"/>
      <c r="Z21" s="173"/>
      <c r="AA21" s="173"/>
      <c r="AB21" s="173"/>
      <c r="AC21" s="173"/>
      <c r="AD21" s="173"/>
      <c r="AE21" s="173"/>
      <c r="AH21" s="24"/>
      <c r="AI21" s="24"/>
      <c r="AJ21" s="24"/>
      <c r="AK21" s="24"/>
      <c r="AL21" s="53"/>
      <c r="AM21" s="53"/>
      <c r="AN21" s="53"/>
      <c r="AP21" s="54"/>
      <c r="AU21" s="44"/>
    </row>
    <row r="22" spans="1:40" s="35" customFormat="1" ht="21" customHeight="1" thickBot="1">
      <c r="A22" s="37"/>
      <c r="B22" s="37"/>
      <c r="C22" s="55"/>
      <c r="D22" s="56"/>
      <c r="E22" s="56"/>
      <c r="F22" s="56"/>
      <c r="G22" s="56"/>
      <c r="H22" s="56"/>
      <c r="I22" s="56"/>
      <c r="J22" s="56"/>
      <c r="K22" s="56"/>
      <c r="L22" s="37"/>
      <c r="M22" s="37"/>
      <c r="N22" s="37"/>
      <c r="O22" s="37"/>
      <c r="P22" s="37"/>
      <c r="Q22" s="57"/>
      <c r="R22" s="57"/>
      <c r="S22" s="213" t="s">
        <v>88</v>
      </c>
      <c r="T22" s="214"/>
      <c r="U22" s="214"/>
      <c r="V22" s="214"/>
      <c r="W22" s="214"/>
      <c r="X22" s="162"/>
      <c r="Z22" s="166" t="s">
        <v>88</v>
      </c>
      <c r="AA22" s="167"/>
      <c r="AB22" s="167"/>
      <c r="AC22" s="167"/>
      <c r="AD22" s="167"/>
      <c r="AE22" s="167"/>
      <c r="AH22" s="58"/>
      <c r="AI22" s="58"/>
      <c r="AJ22" s="58"/>
      <c r="AK22" s="58"/>
      <c r="AL22" s="58"/>
      <c r="AM22" s="58"/>
      <c r="AN22" s="58"/>
    </row>
    <row r="23" spans="1:41" s="35" customFormat="1" ht="24.75" customHeight="1">
      <c r="A23" s="59" t="s">
        <v>9</v>
      </c>
      <c r="B23" s="60" t="s">
        <v>10</v>
      </c>
      <c r="C23" s="61" t="s">
        <v>11</v>
      </c>
      <c r="D23" s="62" t="s">
        <v>12</v>
      </c>
      <c r="E23" s="62" t="s">
        <v>13</v>
      </c>
      <c r="F23" s="63" t="s">
        <v>89</v>
      </c>
      <c r="G23" s="64" t="s">
        <v>90</v>
      </c>
      <c r="H23" s="64" t="s">
        <v>91</v>
      </c>
      <c r="I23" s="64" t="s">
        <v>92</v>
      </c>
      <c r="J23" s="64" t="s">
        <v>93</v>
      </c>
      <c r="K23" s="65" t="s">
        <v>94</v>
      </c>
      <c r="L23" s="66" t="s">
        <v>95</v>
      </c>
      <c r="M23" s="248" t="s">
        <v>96</v>
      </c>
      <c r="N23" s="249"/>
      <c r="O23" s="67" t="s">
        <v>97</v>
      </c>
      <c r="P23" s="234" t="s">
        <v>98</v>
      </c>
      <c r="Q23" s="226"/>
      <c r="R23" s="46"/>
      <c r="S23" s="174">
        <f aca="true" t="shared" si="2" ref="S23:X29">IF(Z23="","",Z23)</f>
      </c>
      <c r="T23" s="175">
        <f t="shared" si="2"/>
      </c>
      <c r="U23" s="175">
        <f t="shared" si="2"/>
      </c>
      <c r="V23" s="175">
        <f t="shared" si="2"/>
      </c>
      <c r="W23" s="175">
        <f t="shared" si="2"/>
      </c>
      <c r="X23" s="176">
        <f t="shared" si="2"/>
      </c>
      <c r="Z23" s="177"/>
      <c r="AA23" s="177"/>
      <c r="AB23" s="177"/>
      <c r="AC23" s="177"/>
      <c r="AD23" s="177"/>
      <c r="AE23" s="177"/>
      <c r="AH23" s="24"/>
      <c r="AI23" s="24"/>
      <c r="AJ23" s="24"/>
      <c r="AK23" s="24"/>
      <c r="AL23" s="53"/>
      <c r="AM23" s="53"/>
      <c r="AN23" s="53"/>
      <c r="AO23" s="74"/>
    </row>
    <row r="24" spans="1:43" s="35" customFormat="1" ht="24" customHeight="1">
      <c r="A24" s="75" t="str">
        <f aca="true" ca="1" t="shared" si="3" ref="A24:B29">OFFSET(A24,-15,0)</f>
        <v>PDL</v>
      </c>
      <c r="B24" s="76">
        <f ca="1" t="shared" si="3"/>
        <v>49</v>
      </c>
      <c r="C24" s="77">
        <v>1</v>
      </c>
      <c r="D24" s="159" t="str">
        <f aca="true" ca="1" t="shared" si="4" ref="D24:E29">OFFSET(D24,-15,0)</f>
        <v>ROGER Didier</v>
      </c>
      <c r="E24" s="26" t="str">
        <f ca="1" t="shared" si="4"/>
        <v>M</v>
      </c>
      <c r="F24" s="26">
        <v>37</v>
      </c>
      <c r="G24" s="79">
        <v>0</v>
      </c>
      <c r="H24" s="79">
        <v>0</v>
      </c>
      <c r="I24" s="79">
        <v>10</v>
      </c>
      <c r="J24" s="79">
        <v>0</v>
      </c>
      <c r="K24" s="80">
        <f aca="true" t="shared" si="5" ref="K24:K29">IF(L24&lt;&gt;"","-","")</f>
      </c>
      <c r="L24" s="81"/>
      <c r="M24" s="223">
        <f aca="true" t="shared" si="6" ref="M24:M29">SUM(G24:K24)</f>
        <v>10</v>
      </c>
      <c r="N24" s="224"/>
      <c r="O24" s="82"/>
      <c r="P24" s="225">
        <f aca="true" ca="1" t="shared" si="7" ref="P24:P29">SUM(OFFSET(P24,0,-10),OFFSET(P24,0,-3))</f>
        <v>47</v>
      </c>
      <c r="Q24" s="226"/>
      <c r="R24" s="46"/>
      <c r="S24" s="178">
        <f t="shared" si="2"/>
      </c>
      <c r="T24" s="179">
        <f t="shared" si="2"/>
      </c>
      <c r="U24" s="179">
        <f t="shared" si="2"/>
      </c>
      <c r="V24" s="179">
        <f t="shared" si="2"/>
      </c>
      <c r="W24" s="179">
        <f t="shared" si="2"/>
      </c>
      <c r="X24" s="180">
        <f t="shared" si="2"/>
      </c>
      <c r="Z24" s="181"/>
      <c r="AA24" s="181"/>
      <c r="AB24" s="181"/>
      <c r="AC24" s="181"/>
      <c r="AD24" s="181"/>
      <c r="AE24" s="181"/>
      <c r="AH24" s="33"/>
      <c r="AI24" s="33"/>
      <c r="AJ24" s="33"/>
      <c r="AK24" s="33"/>
      <c r="AL24" s="53"/>
      <c r="AM24" s="53"/>
      <c r="AN24" s="53"/>
      <c r="AO24" s="39"/>
      <c r="AQ24" s="35">
        <f aca="true" t="shared" si="8" ref="AQ24:AQ29">COUNT(G24:K24)</f>
        <v>4</v>
      </c>
    </row>
    <row r="25" spans="1:43" s="35" customFormat="1" ht="21" customHeight="1">
      <c r="A25" s="75" t="str">
        <f ca="1" t="shared" si="3"/>
        <v>PDL</v>
      </c>
      <c r="B25" s="76">
        <f ca="1" t="shared" si="3"/>
        <v>49</v>
      </c>
      <c r="C25" s="77">
        <v>2</v>
      </c>
      <c r="D25" s="78" t="str">
        <f ca="1" t="shared" si="4"/>
        <v>MARTIN Nicolas</v>
      </c>
      <c r="E25" s="26" t="str">
        <f ca="1" t="shared" si="4"/>
        <v>M</v>
      </c>
      <c r="F25" s="26">
        <v>0</v>
      </c>
      <c r="G25" s="79">
        <v>0</v>
      </c>
      <c r="H25" s="79" t="str">
        <f>IF(L25&lt;&gt;"","-","")</f>
        <v>-</v>
      </c>
      <c r="I25" s="79" t="str">
        <f>IF(L25&lt;&gt;"","-","")</f>
        <v>-</v>
      </c>
      <c r="J25" s="79" t="str">
        <f>IF(L25&lt;&gt;"","-","")</f>
        <v>-</v>
      </c>
      <c r="K25" s="80" t="str">
        <f t="shared" si="5"/>
        <v>-</v>
      </c>
      <c r="L25" s="81" t="s">
        <v>226</v>
      </c>
      <c r="M25" s="223">
        <f t="shared" si="6"/>
        <v>0</v>
      </c>
      <c r="N25" s="224"/>
      <c r="O25" s="82"/>
      <c r="P25" s="225">
        <f ca="1" t="shared" si="7"/>
        <v>0</v>
      </c>
      <c r="Q25" s="226"/>
      <c r="R25" s="46"/>
      <c r="S25" s="178">
        <f t="shared" si="2"/>
      </c>
      <c r="T25" s="179">
        <f t="shared" si="2"/>
      </c>
      <c r="U25" s="179">
        <f t="shared" si="2"/>
      </c>
      <c r="V25" s="179">
        <f t="shared" si="2"/>
      </c>
      <c r="W25" s="179">
        <f t="shared" si="2"/>
      </c>
      <c r="X25" s="180">
        <f t="shared" si="2"/>
      </c>
      <c r="Z25" s="181"/>
      <c r="AA25" s="181"/>
      <c r="AB25" s="181"/>
      <c r="AC25" s="181"/>
      <c r="AD25" s="181"/>
      <c r="AE25" s="181"/>
      <c r="AH25" s="33"/>
      <c r="AI25" s="33"/>
      <c r="AJ25" s="33"/>
      <c r="AK25" s="33"/>
      <c r="AL25" s="53"/>
      <c r="AM25" s="53"/>
      <c r="AN25" s="53"/>
      <c r="AO25" s="39"/>
      <c r="AQ25" s="35">
        <f t="shared" si="8"/>
        <v>1</v>
      </c>
    </row>
    <row r="26" spans="1:50" s="35" customFormat="1" ht="21" customHeight="1">
      <c r="A26" s="75" t="str">
        <f ca="1" t="shared" si="3"/>
        <v>PDL</v>
      </c>
      <c r="B26" s="76">
        <f ca="1" t="shared" si="3"/>
        <v>72</v>
      </c>
      <c r="C26" s="77">
        <v>3</v>
      </c>
      <c r="D26" s="159" t="str">
        <f ca="1" t="shared" si="4"/>
        <v>AUBERT Bruno</v>
      </c>
      <c r="E26" s="26" t="str">
        <f ca="1" t="shared" si="4"/>
        <v>M</v>
      </c>
      <c r="F26" s="26">
        <v>37</v>
      </c>
      <c r="G26" s="79">
        <v>0</v>
      </c>
      <c r="H26" s="79">
        <v>0</v>
      </c>
      <c r="I26" s="79">
        <v>0</v>
      </c>
      <c r="J26" s="79">
        <v>0</v>
      </c>
      <c r="K26" s="80">
        <f t="shared" si="5"/>
      </c>
      <c r="L26" s="81"/>
      <c r="M26" s="223">
        <f t="shared" si="6"/>
        <v>0</v>
      </c>
      <c r="N26" s="224"/>
      <c r="O26" s="82"/>
      <c r="P26" s="225">
        <f ca="1" t="shared" si="7"/>
        <v>37</v>
      </c>
      <c r="Q26" s="226"/>
      <c r="R26" s="46"/>
      <c r="S26" s="178">
        <f t="shared" si="2"/>
      </c>
      <c r="T26" s="179">
        <f t="shared" si="2"/>
      </c>
      <c r="U26" s="179">
        <f t="shared" si="2"/>
      </c>
      <c r="V26" s="179">
        <f t="shared" si="2"/>
      </c>
      <c r="W26" s="179">
        <f t="shared" si="2"/>
      </c>
      <c r="X26" s="180">
        <f t="shared" si="2"/>
      </c>
      <c r="Z26" s="181"/>
      <c r="AA26" s="181"/>
      <c r="AB26" s="181"/>
      <c r="AC26" s="181"/>
      <c r="AD26" s="181"/>
      <c r="AE26" s="181"/>
      <c r="AH26" s="33"/>
      <c r="AI26" s="33"/>
      <c r="AJ26" s="33"/>
      <c r="AK26" s="33"/>
      <c r="AL26" s="53"/>
      <c r="AM26" s="53"/>
      <c r="AN26" s="53"/>
      <c r="AO26" s="39"/>
      <c r="AQ26" s="35">
        <f t="shared" si="8"/>
        <v>4</v>
      </c>
      <c r="AR26" s="23"/>
      <c r="AT26" s="24"/>
      <c r="AU26" s="24"/>
      <c r="AV26" s="53"/>
      <c r="AW26" s="53"/>
      <c r="AX26" s="53"/>
    </row>
    <row r="27" spans="1:50" s="35" customFormat="1" ht="21" customHeight="1">
      <c r="A27" s="75" t="str">
        <f ca="1" t="shared" si="3"/>
        <v>PDL</v>
      </c>
      <c r="B27" s="76">
        <f ca="1" t="shared" si="3"/>
        <v>44</v>
      </c>
      <c r="C27" s="77">
        <v>4</v>
      </c>
      <c r="D27" s="159" t="str">
        <f ca="1" t="shared" si="4"/>
        <v>HORAUX Frederic</v>
      </c>
      <c r="E27" s="26" t="str">
        <f ca="1" t="shared" si="4"/>
        <v>M</v>
      </c>
      <c r="F27" s="26">
        <v>30</v>
      </c>
      <c r="G27" s="79">
        <v>10</v>
      </c>
      <c r="H27" s="79">
        <v>10</v>
      </c>
      <c r="I27" s="79">
        <v>10</v>
      </c>
      <c r="J27" s="79">
        <f>IF(L27&lt;&gt;"","-","")</f>
      </c>
      <c r="K27" s="80">
        <f t="shared" si="5"/>
      </c>
      <c r="L27" s="81"/>
      <c r="M27" s="223">
        <f t="shared" si="6"/>
        <v>30</v>
      </c>
      <c r="N27" s="224"/>
      <c r="O27" s="82"/>
      <c r="P27" s="225">
        <f ca="1" t="shared" si="7"/>
        <v>60</v>
      </c>
      <c r="Q27" s="226"/>
      <c r="R27" s="46"/>
      <c r="S27" s="178">
        <f t="shared" si="2"/>
      </c>
      <c r="T27" s="179">
        <f t="shared" si="2"/>
      </c>
      <c r="U27" s="179">
        <f t="shared" si="2"/>
      </c>
      <c r="V27" s="179">
        <f t="shared" si="2"/>
      </c>
      <c r="W27" s="179">
        <f t="shared" si="2"/>
      </c>
      <c r="X27" s="180">
        <f t="shared" si="2"/>
      </c>
      <c r="Z27" s="181"/>
      <c r="AA27" s="181"/>
      <c r="AB27" s="181"/>
      <c r="AC27" s="181"/>
      <c r="AD27" s="181"/>
      <c r="AE27" s="181"/>
      <c r="AH27" s="33"/>
      <c r="AI27" s="33"/>
      <c r="AJ27" s="33"/>
      <c r="AK27" s="33"/>
      <c r="AL27" s="53"/>
      <c r="AM27" s="53"/>
      <c r="AN27" s="53"/>
      <c r="AO27" s="39"/>
      <c r="AQ27" s="35">
        <f t="shared" si="8"/>
        <v>3</v>
      </c>
      <c r="AR27" s="24"/>
      <c r="AT27" s="24"/>
      <c r="AU27" s="24"/>
      <c r="AV27" s="53"/>
      <c r="AW27" s="53"/>
      <c r="AX27" s="53"/>
    </row>
    <row r="28" spans="1:50" s="35" customFormat="1" ht="21" customHeight="1">
      <c r="A28" s="75" t="str">
        <f ca="1" t="shared" si="3"/>
        <v>PDL</v>
      </c>
      <c r="B28" s="76">
        <f ca="1" t="shared" si="3"/>
        <v>49</v>
      </c>
      <c r="C28" s="77">
        <v>5</v>
      </c>
      <c r="D28" s="159" t="str">
        <f ca="1" t="shared" si="4"/>
        <v>GASNIER Olivier</v>
      </c>
      <c r="E28" s="26" t="str">
        <f ca="1" t="shared" si="4"/>
        <v>M</v>
      </c>
      <c r="F28" s="26">
        <v>10</v>
      </c>
      <c r="G28" s="79">
        <v>0</v>
      </c>
      <c r="H28" s="79">
        <v>0</v>
      </c>
      <c r="I28" s="79">
        <v>10</v>
      </c>
      <c r="J28" s="79">
        <v>0</v>
      </c>
      <c r="K28" s="80">
        <f t="shared" si="5"/>
      </c>
      <c r="L28" s="81"/>
      <c r="M28" s="223">
        <f t="shared" si="6"/>
        <v>10</v>
      </c>
      <c r="N28" s="224"/>
      <c r="O28" s="82"/>
      <c r="P28" s="225">
        <f ca="1" t="shared" si="7"/>
        <v>20</v>
      </c>
      <c r="Q28" s="226"/>
      <c r="R28" s="46"/>
      <c r="S28" s="178">
        <f t="shared" si="2"/>
      </c>
      <c r="T28" s="179">
        <f t="shared" si="2"/>
      </c>
      <c r="U28" s="179">
        <f t="shared" si="2"/>
      </c>
      <c r="V28" s="179">
        <f t="shared" si="2"/>
      </c>
      <c r="W28" s="179">
        <f t="shared" si="2"/>
      </c>
      <c r="X28" s="180">
        <f t="shared" si="2"/>
      </c>
      <c r="Z28" s="181"/>
      <c r="AA28" s="181"/>
      <c r="AB28" s="181"/>
      <c r="AC28" s="181"/>
      <c r="AD28" s="181"/>
      <c r="AE28" s="181"/>
      <c r="AH28" s="33"/>
      <c r="AI28" s="33"/>
      <c r="AJ28" s="33"/>
      <c r="AK28" s="33"/>
      <c r="AL28" s="53"/>
      <c r="AM28" s="53"/>
      <c r="AN28" s="53"/>
      <c r="AO28" s="39"/>
      <c r="AQ28" s="35">
        <f t="shared" si="8"/>
        <v>4</v>
      </c>
      <c r="AR28" s="33"/>
      <c r="AT28" s="24"/>
      <c r="AU28" s="24"/>
      <c r="AV28" s="53"/>
      <c r="AW28" s="53"/>
      <c r="AX28" s="53"/>
    </row>
    <row r="29" spans="1:50" s="35" customFormat="1" ht="21" customHeight="1" thickBot="1">
      <c r="A29" s="88" t="str">
        <f ca="1" t="shared" si="3"/>
        <v>PDL</v>
      </c>
      <c r="B29" s="89">
        <f ca="1" t="shared" si="3"/>
        <v>85</v>
      </c>
      <c r="C29" s="90">
        <v>6</v>
      </c>
      <c r="D29" s="91" t="str">
        <f ca="1" t="shared" si="4"/>
        <v>GEROUDET Patrick</v>
      </c>
      <c r="E29" s="92" t="str">
        <f ca="1" t="shared" si="4"/>
        <v>M</v>
      </c>
      <c r="F29" s="92">
        <v>87</v>
      </c>
      <c r="G29" s="93">
        <v>10</v>
      </c>
      <c r="H29" s="93">
        <v>10</v>
      </c>
      <c r="I29" s="93" t="str">
        <f>IF(L29&lt;&gt;"","-","")</f>
        <v>-</v>
      </c>
      <c r="J29" s="93" t="str">
        <f>IF(L29&lt;&gt;"","-","")</f>
        <v>-</v>
      </c>
      <c r="K29" s="94" t="str">
        <f t="shared" si="5"/>
        <v>-</v>
      </c>
      <c r="L29" s="95" t="s">
        <v>100</v>
      </c>
      <c r="M29" s="235">
        <f t="shared" si="6"/>
        <v>20</v>
      </c>
      <c r="N29" s="236"/>
      <c r="O29" s="82"/>
      <c r="P29" s="238">
        <f ca="1" t="shared" si="7"/>
        <v>107</v>
      </c>
      <c r="Q29" s="226"/>
      <c r="R29" s="46"/>
      <c r="S29" s="183">
        <f t="shared" si="2"/>
      </c>
      <c r="T29" s="184">
        <f t="shared" si="2"/>
      </c>
      <c r="U29" s="184">
        <f t="shared" si="2"/>
      </c>
      <c r="V29" s="184">
        <f t="shared" si="2"/>
      </c>
      <c r="W29" s="184">
        <f t="shared" si="2"/>
      </c>
      <c r="X29" s="185">
        <f t="shared" si="2"/>
      </c>
      <c r="Z29" s="181"/>
      <c r="AA29" s="181"/>
      <c r="AB29" s="181"/>
      <c r="AC29" s="181"/>
      <c r="AD29" s="181"/>
      <c r="AE29" s="181"/>
      <c r="AH29" s="33"/>
      <c r="AI29" s="33"/>
      <c r="AJ29" s="33"/>
      <c r="AK29" s="33"/>
      <c r="AL29" s="53"/>
      <c r="AM29" s="53"/>
      <c r="AN29" s="53"/>
      <c r="AO29" s="39"/>
      <c r="AQ29" s="35">
        <f t="shared" si="8"/>
        <v>2</v>
      </c>
      <c r="AR29" s="24"/>
      <c r="AT29" s="24"/>
      <c r="AU29" s="24"/>
      <c r="AV29" s="53"/>
      <c r="AW29" s="53"/>
      <c r="AX29" s="53"/>
    </row>
    <row r="30" spans="1:50" s="35" customFormat="1" ht="21" customHeight="1">
      <c r="A30" s="39"/>
      <c r="B30" s="39"/>
      <c r="C30" s="283" t="s">
        <v>101</v>
      </c>
      <c r="D30" s="283"/>
      <c r="E30" s="283"/>
      <c r="F30" s="283"/>
      <c r="G30" s="283"/>
      <c r="H30" s="283"/>
      <c r="I30" s="283"/>
      <c r="J30" s="283"/>
      <c r="K30" s="283"/>
      <c r="L30" s="283"/>
      <c r="M30" s="282" t="s">
        <v>102</v>
      </c>
      <c r="N30" s="282"/>
      <c r="O30" s="282"/>
      <c r="P30" s="282"/>
      <c r="Q30" s="282"/>
      <c r="R30" s="46"/>
      <c r="AH30" s="33"/>
      <c r="AI30" s="33"/>
      <c r="AJ30" s="33"/>
      <c r="AK30" s="33"/>
      <c r="AL30" s="53"/>
      <c r="AM30" s="53"/>
      <c r="AN30" s="53"/>
      <c r="AO30" s="39"/>
      <c r="AR30" s="24"/>
      <c r="AT30" s="24"/>
      <c r="AU30" s="24"/>
      <c r="AV30" s="53"/>
      <c r="AW30" s="53"/>
      <c r="AX30" s="53"/>
    </row>
    <row r="31" spans="1:50" s="35" customFormat="1" ht="21" customHeight="1">
      <c r="A31" s="39"/>
      <c r="B31" s="39"/>
      <c r="C31" s="108"/>
      <c r="R31" s="105"/>
      <c r="S31" s="33"/>
      <c r="T31" s="33"/>
      <c r="U31" s="33"/>
      <c r="V31" s="33"/>
      <c r="W31" s="33"/>
      <c r="X31" s="33"/>
      <c r="Y31" s="53"/>
      <c r="Z31" s="33"/>
      <c r="AA31" s="33"/>
      <c r="AB31" s="33"/>
      <c r="AC31" s="33"/>
      <c r="AD31" s="33"/>
      <c r="AE31" s="33"/>
      <c r="AH31" s="33"/>
      <c r="AI31" s="33"/>
      <c r="AJ31" s="33"/>
      <c r="AK31" s="33"/>
      <c r="AL31" s="53"/>
      <c r="AM31" s="53"/>
      <c r="AN31" s="53"/>
      <c r="AO31" s="39"/>
      <c r="AR31" s="24"/>
      <c r="AT31" s="24"/>
      <c r="AU31" s="24"/>
      <c r="AV31" s="53"/>
      <c r="AW31" s="53"/>
      <c r="AX31" s="53"/>
    </row>
    <row r="32" spans="1:50" s="35" customFormat="1" ht="21" customHeight="1">
      <c r="A32" s="39"/>
      <c r="B32" s="39"/>
      <c r="C32" s="108"/>
      <c r="R32" s="102"/>
      <c r="S32" s="102"/>
      <c r="T32" s="102"/>
      <c r="U32" s="102"/>
      <c r="V32" s="102"/>
      <c r="W32" s="102"/>
      <c r="X32" s="102"/>
      <c r="Y32" s="102"/>
      <c r="Z32" s="53"/>
      <c r="AA32" s="103"/>
      <c r="AB32" s="103"/>
      <c r="AC32" s="104"/>
      <c r="AD32" s="105"/>
      <c r="AE32" s="105"/>
      <c r="AF32" s="53"/>
      <c r="AG32" s="53"/>
      <c r="AH32" s="53"/>
      <c r="AI32" s="53"/>
      <c r="AN32" s="106"/>
      <c r="AO32" s="106"/>
      <c r="AP32" s="106"/>
      <c r="AR32" s="53"/>
      <c r="AS32" s="53"/>
      <c r="AT32" s="107"/>
      <c r="AU32" s="24"/>
      <c r="AV32" s="24"/>
      <c r="AW32" s="24"/>
      <c r="AX32" s="24"/>
    </row>
    <row r="33" spans="1:50" s="35" customFormat="1" ht="21" customHeight="1">
      <c r="A33" s="39"/>
      <c r="B33" s="39"/>
      <c r="C33" s="108"/>
      <c r="D33" s="39"/>
      <c r="E33" s="39"/>
      <c r="F33" s="39"/>
      <c r="G33" s="39"/>
      <c r="H33" s="39"/>
      <c r="I33" s="39"/>
      <c r="J33" s="39"/>
      <c r="K33" s="39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53"/>
      <c r="AA33" s="103"/>
      <c r="AB33" s="103"/>
      <c r="AC33" s="104"/>
      <c r="AD33" s="105"/>
      <c r="AE33" s="105"/>
      <c r="AF33" s="53"/>
      <c r="AG33" s="53"/>
      <c r="AH33" s="53"/>
      <c r="AI33" s="53"/>
      <c r="AN33" s="106"/>
      <c r="AO33" s="106"/>
      <c r="AP33" s="106"/>
      <c r="AR33" s="53"/>
      <c r="AS33" s="53"/>
      <c r="AT33" s="107"/>
      <c r="AU33" s="24"/>
      <c r="AV33" s="33"/>
      <c r="AW33" s="24"/>
      <c r="AX33" s="24"/>
    </row>
    <row r="34" spans="1:50" s="35" customFormat="1" ht="21" customHeight="1" hidden="1">
      <c r="A34" s="37"/>
      <c r="B34" s="37"/>
      <c r="C34" s="37"/>
      <c r="D34" s="109"/>
      <c r="E34" s="109"/>
      <c r="F34" s="109"/>
      <c r="G34" s="109"/>
      <c r="H34" s="109"/>
      <c r="I34" s="109"/>
      <c r="J34" s="109"/>
      <c r="K34" s="109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Z34" s="44"/>
      <c r="AA34" s="44"/>
      <c r="AB34" s="44"/>
      <c r="AC34" s="44"/>
      <c r="AD34" s="44"/>
      <c r="AE34" s="44"/>
      <c r="AF34" s="110"/>
      <c r="AG34" s="110"/>
      <c r="AH34" s="110"/>
      <c r="AI34" s="110"/>
      <c r="AJ34" s="110"/>
      <c r="AK34" s="37"/>
      <c r="AR34" s="53"/>
      <c r="AS34" s="53"/>
      <c r="AT34" s="107"/>
      <c r="AU34" s="33"/>
      <c r="AV34" s="33"/>
      <c r="AW34" s="24"/>
      <c r="AX34" s="24"/>
    </row>
    <row r="35" spans="1:46" s="35" customFormat="1" ht="14.25" customHeight="1" hidden="1">
      <c r="A35" s="37"/>
      <c r="B35" s="37"/>
      <c r="C35" s="55">
        <f>COUNT(L35:Z35,Z42:AE42)</f>
        <v>15</v>
      </c>
      <c r="D35" s="55"/>
      <c r="G35" s="227" t="s">
        <v>103</v>
      </c>
      <c r="H35" s="228"/>
      <c r="I35" s="228"/>
      <c r="J35" s="228"/>
      <c r="K35" s="229"/>
      <c r="L35" s="111">
        <v>1</v>
      </c>
      <c r="M35" s="111">
        <v>2</v>
      </c>
      <c r="N35" s="111">
        <v>3</v>
      </c>
      <c r="O35" s="111">
        <v>8</v>
      </c>
      <c r="P35" s="111">
        <v>4</v>
      </c>
      <c r="Q35" s="111">
        <v>5</v>
      </c>
      <c r="R35" s="111">
        <v>6</v>
      </c>
      <c r="S35" s="112">
        <v>7</v>
      </c>
      <c r="T35" s="112">
        <v>9</v>
      </c>
      <c r="U35" s="111">
        <v>10</v>
      </c>
      <c r="V35" s="111">
        <v>11</v>
      </c>
      <c r="W35" s="111">
        <v>12</v>
      </c>
      <c r="X35" s="111">
        <v>13</v>
      </c>
      <c r="Y35" s="111">
        <v>14</v>
      </c>
      <c r="Z35" s="111">
        <v>15</v>
      </c>
      <c r="AA35" s="113">
        <v>16</v>
      </c>
      <c r="AB35" s="113">
        <v>16</v>
      </c>
      <c r="AC35" s="113"/>
      <c r="AD35" s="113"/>
      <c r="AE35" s="113"/>
      <c r="AF35" s="113"/>
      <c r="AG35" s="113"/>
      <c r="AH35" s="113"/>
      <c r="AI35" s="113"/>
      <c r="AJ35" s="113"/>
      <c r="AK35" s="114"/>
      <c r="AL35" s="44"/>
      <c r="AM35" s="44"/>
      <c r="AN35" s="44"/>
      <c r="AO35" s="44"/>
      <c r="AT35" s="43"/>
    </row>
    <row r="36" spans="1:46" s="35" customFormat="1" ht="14.25" customHeight="1" hidden="1">
      <c r="A36" s="37"/>
      <c r="B36" s="37"/>
      <c r="G36" s="230" t="s">
        <v>104</v>
      </c>
      <c r="H36" s="231"/>
      <c r="I36" s="231"/>
      <c r="J36" s="231"/>
      <c r="K36" s="232"/>
      <c r="L36" s="111">
        <v>1</v>
      </c>
      <c r="M36" s="111">
        <v>1</v>
      </c>
      <c r="N36" s="111">
        <v>1</v>
      </c>
      <c r="O36" s="111">
        <v>2</v>
      </c>
      <c r="P36" s="111"/>
      <c r="Q36" s="111"/>
      <c r="R36" s="111"/>
      <c r="S36" s="112"/>
      <c r="T36" s="112"/>
      <c r="U36" s="111"/>
      <c r="V36" s="111"/>
      <c r="W36" s="111"/>
      <c r="X36" s="111"/>
      <c r="Y36" s="111"/>
      <c r="Z36" s="111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4"/>
      <c r="AL36" s="44"/>
      <c r="AM36" s="44"/>
      <c r="AN36" s="44"/>
      <c r="AO36" s="44"/>
      <c r="AT36" s="43"/>
    </row>
    <row r="37" spans="1:46" s="35" customFormat="1" ht="14.25" customHeight="1" hidden="1">
      <c r="A37" s="37"/>
      <c r="B37" s="37"/>
      <c r="C37" s="55"/>
      <c r="G37" s="230" t="s">
        <v>105</v>
      </c>
      <c r="H37" s="231"/>
      <c r="I37" s="231"/>
      <c r="J37" s="231"/>
      <c r="K37" s="232"/>
      <c r="L37" s="111"/>
      <c r="M37" s="111"/>
      <c r="N37" s="111">
        <v>1</v>
      </c>
      <c r="O37" s="111">
        <v>2</v>
      </c>
      <c r="P37" s="111">
        <v>1</v>
      </c>
      <c r="Q37" s="111">
        <v>1</v>
      </c>
      <c r="R37" s="111">
        <v>3</v>
      </c>
      <c r="S37" s="112">
        <v>1</v>
      </c>
      <c r="T37" s="112">
        <v>2</v>
      </c>
      <c r="U37" s="111"/>
      <c r="V37" s="111">
        <v>2</v>
      </c>
      <c r="W37" s="111">
        <v>2</v>
      </c>
      <c r="X37" s="111">
        <v>2</v>
      </c>
      <c r="Y37" s="111">
        <v>4</v>
      </c>
      <c r="Z37" s="111">
        <v>3</v>
      </c>
      <c r="AA37" s="113">
        <v>3</v>
      </c>
      <c r="AB37" s="113"/>
      <c r="AC37" s="113"/>
      <c r="AD37" s="113"/>
      <c r="AE37" s="113"/>
      <c r="AF37" s="113"/>
      <c r="AG37" s="113"/>
      <c r="AH37" s="113"/>
      <c r="AI37" s="113"/>
      <c r="AJ37" s="113"/>
      <c r="AK37" s="114"/>
      <c r="AL37" s="44"/>
      <c r="AM37" s="44"/>
      <c r="AN37" s="44"/>
      <c r="AO37" s="44"/>
      <c r="AT37" s="43"/>
    </row>
    <row r="38" spans="1:46" s="35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115"/>
      <c r="AL38" s="3"/>
      <c r="AM38" s="3"/>
      <c r="AN38" s="3"/>
      <c r="AO38" s="3"/>
      <c r="AP38" s="3"/>
      <c r="AQ38" s="3"/>
      <c r="AR38" s="3"/>
      <c r="AS38" s="3"/>
      <c r="AT38" s="7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/>
      <c r="R39" s="116">
        <v>10</v>
      </c>
      <c r="S39" s="116"/>
      <c r="T39" s="116">
        <v>10</v>
      </c>
      <c r="U39" s="116"/>
      <c r="V39" s="116"/>
      <c r="W39" s="116">
        <v>0</v>
      </c>
      <c r="X39" s="116"/>
      <c r="Y39" s="116">
        <v>0</v>
      </c>
      <c r="Z39" s="11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2:28" ht="15" hidden="1">
      <c r="L40" s="116"/>
      <c r="M40" s="116"/>
      <c r="N40" s="116">
        <v>10</v>
      </c>
      <c r="O40" s="116">
        <v>10</v>
      </c>
      <c r="P40" s="116">
        <v>10</v>
      </c>
      <c r="Q40" s="116">
        <v>0</v>
      </c>
      <c r="R40" s="116">
        <v>0</v>
      </c>
      <c r="S40" s="116">
        <v>10</v>
      </c>
      <c r="T40" s="116">
        <v>0</v>
      </c>
      <c r="U40" s="116">
        <v>0</v>
      </c>
      <c r="V40" s="116">
        <v>0</v>
      </c>
      <c r="W40" s="116">
        <v>10</v>
      </c>
      <c r="X40" s="116">
        <v>10</v>
      </c>
      <c r="Y40" s="116">
        <v>0</v>
      </c>
      <c r="Z40" s="116">
        <v>0</v>
      </c>
      <c r="AA40" s="8">
        <v>0</v>
      </c>
      <c r="AB40" s="8">
        <v>0</v>
      </c>
    </row>
    <row r="41" ht="5.25" customHeight="1" hidden="1"/>
    <row r="42" spans="4:31" ht="14.25" customHeight="1" hidden="1">
      <c r="D42" s="35"/>
      <c r="Y42" s="3"/>
      <c r="Z42" s="117"/>
      <c r="AA42" s="117"/>
      <c r="AB42" s="117"/>
      <c r="AC42" s="117"/>
      <c r="AD42" s="117"/>
      <c r="AE42" s="117"/>
    </row>
    <row r="43" spans="4:31" ht="15" hidden="1">
      <c r="D43" s="35"/>
      <c r="Z43" s="116"/>
      <c r="AA43" s="116"/>
      <c r="AB43" s="116"/>
      <c r="AC43" s="116"/>
      <c r="AD43" s="116"/>
      <c r="AE43" s="116"/>
    </row>
    <row r="44" spans="26:31" ht="15" hidden="1">
      <c r="Z44" s="116"/>
      <c r="AA44" s="116"/>
      <c r="AB44" s="116"/>
      <c r="AC44" s="116"/>
      <c r="AD44" s="116"/>
      <c r="AE44" s="116"/>
    </row>
    <row r="45" ht="4.5" customHeight="1" hidden="1"/>
    <row r="46" spans="26:31" ht="15" hidden="1">
      <c r="Z46" s="116"/>
      <c r="AA46" s="116"/>
      <c r="AB46" s="116"/>
      <c r="AC46" s="116"/>
      <c r="AD46" s="116"/>
      <c r="AE46" s="116"/>
    </row>
    <row r="47" spans="26:31" ht="15" hidden="1">
      <c r="Z47" s="116"/>
      <c r="AA47" s="116"/>
      <c r="AB47" s="116"/>
      <c r="AC47" s="116"/>
      <c r="AD47" s="116"/>
      <c r="AE47" s="116"/>
    </row>
  </sheetData>
  <sheetProtection selectLockedCells="1"/>
  <mergeCells count="43">
    <mergeCell ref="D5:F5"/>
    <mergeCell ref="M5:W5"/>
    <mergeCell ref="Z5:AB6"/>
    <mergeCell ref="X1:Z1"/>
    <mergeCell ref="D2:F2"/>
    <mergeCell ref="G2:K2"/>
    <mergeCell ref="M2:N2"/>
    <mergeCell ref="O2:R2"/>
    <mergeCell ref="X2:X3"/>
    <mergeCell ref="Y2:Y3"/>
    <mergeCell ref="Z2:Z3"/>
    <mergeCell ref="AC5:AE6"/>
    <mergeCell ref="M6:O6"/>
    <mergeCell ref="G8:K8"/>
    <mergeCell ref="G9:K9"/>
    <mergeCell ref="G4:K6"/>
    <mergeCell ref="G10:K10"/>
    <mergeCell ref="G11:K11"/>
    <mergeCell ref="G12:K12"/>
    <mergeCell ref="G13:K13"/>
    <mergeCell ref="G14:K14"/>
    <mergeCell ref="S19:X19"/>
    <mergeCell ref="S20:X20"/>
    <mergeCell ref="M25:N25"/>
    <mergeCell ref="P25:Q25"/>
    <mergeCell ref="S22:X22"/>
    <mergeCell ref="M23:N23"/>
    <mergeCell ref="P23:Q23"/>
    <mergeCell ref="M24:N24"/>
    <mergeCell ref="P24:Q24"/>
    <mergeCell ref="M26:N26"/>
    <mergeCell ref="P26:Q26"/>
    <mergeCell ref="M27:N27"/>
    <mergeCell ref="P27:Q27"/>
    <mergeCell ref="M30:Q30"/>
    <mergeCell ref="G35:K35"/>
    <mergeCell ref="G36:K36"/>
    <mergeCell ref="G37:K37"/>
    <mergeCell ref="C30:L30"/>
    <mergeCell ref="M28:N28"/>
    <mergeCell ref="P28:Q28"/>
    <mergeCell ref="M29:N29"/>
    <mergeCell ref="P29:Q29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6" zoomScaleNormal="86" workbookViewId="0" topLeftCell="C8">
      <pane ySplit="1" topLeftCell="BM9" activePane="bottomLeft" state="frozen"/>
      <selection pane="topLeft" activeCell="G18" sqref="G18:K18"/>
      <selection pane="bottomLeft" activeCell="G8" sqref="G8:K8"/>
    </sheetView>
  </sheetViews>
  <sheetFormatPr defaultColWidth="4.00390625" defaultRowHeight="12.75"/>
  <cols>
    <col min="1" max="1" width="6.140625" style="207" hidden="1" customWidth="1"/>
    <col min="2" max="2" width="5.140625" style="207" hidden="1" customWidth="1"/>
    <col min="3" max="3" width="4.421875" style="207" customWidth="1"/>
    <col min="4" max="4" width="22.140625" style="207" customWidth="1"/>
    <col min="5" max="5" width="3.140625" style="207" customWidth="1"/>
    <col min="6" max="6" width="7.7109375" style="207" customWidth="1"/>
    <col min="7" max="11" width="3.8515625" style="207" customWidth="1"/>
    <col min="12" max="41" width="4.00390625" style="207" customWidth="1"/>
    <col min="42" max="42" width="20.00390625" style="207" hidden="1" customWidth="1"/>
    <col min="43" max="43" width="4.00390625" style="207" hidden="1" customWidth="1"/>
    <col min="44" max="45" width="4.00390625" style="207" customWidth="1"/>
    <col min="46" max="46" width="10.421875" style="209" customWidth="1"/>
    <col min="47" max="238" width="11.421875" style="207" customWidth="1"/>
    <col min="239" max="240" width="4.00390625" style="207" customWidth="1"/>
    <col min="241" max="241" width="4.421875" style="207" customWidth="1"/>
    <col min="242" max="242" width="22.140625" style="207" customWidth="1"/>
    <col min="243" max="243" width="3.140625" style="207" customWidth="1"/>
    <col min="244" max="244" width="7.7109375" style="207" customWidth="1"/>
    <col min="245" max="245" width="19.421875" style="207" customWidth="1"/>
    <col min="246" max="254" width="4.00390625" style="207" customWidth="1"/>
    <col min="255" max="16384" width="4.00390625" style="207" customWidth="1"/>
  </cols>
  <sheetData>
    <row r="1" spans="1:47" ht="15.75" thickBot="1">
      <c r="A1" s="1"/>
      <c r="B1" s="1"/>
      <c r="C1" s="2">
        <v>8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263" t="s">
        <v>0</v>
      </c>
      <c r="Y1" s="263"/>
      <c r="Z1" s="263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9"/>
      <c r="D2" s="264" t="s">
        <v>1</v>
      </c>
      <c r="E2" s="264"/>
      <c r="F2" s="265"/>
      <c r="G2" s="266" t="s">
        <v>386</v>
      </c>
      <c r="H2" s="266"/>
      <c r="I2" s="266"/>
      <c r="J2" s="266"/>
      <c r="K2" s="266"/>
      <c r="L2" s="4">
        <v>2</v>
      </c>
      <c r="M2" s="256" t="s">
        <v>3</v>
      </c>
      <c r="N2" s="256"/>
      <c r="O2" s="267">
        <f ca="1">TODAY()</f>
        <v>42163</v>
      </c>
      <c r="P2" s="267"/>
      <c r="Q2" s="267"/>
      <c r="R2" s="267"/>
      <c r="S2" s="5"/>
      <c r="T2" s="208" t="s">
        <v>300</v>
      </c>
      <c r="U2" s="208" t="s">
        <v>4</v>
      </c>
      <c r="V2" s="208"/>
      <c r="W2" s="5"/>
      <c r="X2" s="268" t="str">
        <f>IF(T2="","",T2)</f>
        <v>5</v>
      </c>
      <c r="Y2" s="268" t="str">
        <f>IF(U2="","",U2)</f>
        <v>1</v>
      </c>
      <c r="Z2" s="268">
        <f>IF(V2="","",V2)</f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1"/>
      <c r="M3" s="11"/>
      <c r="N3" s="5"/>
      <c r="O3" s="5"/>
      <c r="P3" s="5"/>
      <c r="Q3" s="5"/>
      <c r="R3" s="5"/>
      <c r="S3" s="5"/>
      <c r="T3" s="3"/>
      <c r="U3" s="3"/>
      <c r="V3" s="3"/>
      <c r="W3" s="5"/>
      <c r="X3" s="269"/>
      <c r="Y3" s="269"/>
      <c r="Z3" s="269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5" customHeight="1" thickBot="1">
      <c r="A4" s="1"/>
      <c r="B4" s="1"/>
      <c r="C4" s="9"/>
      <c r="D4" s="3"/>
      <c r="E4" s="3"/>
      <c r="G4" s="270"/>
      <c r="H4" s="270"/>
      <c r="I4" s="270"/>
      <c r="J4" s="270"/>
      <c r="K4" s="27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5" customHeight="1" thickTop="1">
      <c r="A5" s="1"/>
      <c r="B5" s="1"/>
      <c r="C5" s="9"/>
      <c r="D5" s="271" t="s">
        <v>5</v>
      </c>
      <c r="E5" s="271"/>
      <c r="F5" s="272"/>
      <c r="G5" s="270"/>
      <c r="H5" s="270"/>
      <c r="I5" s="270"/>
      <c r="J5" s="270"/>
      <c r="K5" s="270"/>
      <c r="L5" s="3"/>
      <c r="M5" s="273" t="s">
        <v>6</v>
      </c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5"/>
      <c r="Y5" s="5"/>
      <c r="Z5" s="274" t="s">
        <v>7</v>
      </c>
      <c r="AA5" s="274"/>
      <c r="AB5" s="290"/>
      <c r="AC5" s="291" t="str">
        <f>LEFT(G2,2)</f>
        <v>30</v>
      </c>
      <c r="AD5" s="292"/>
      <c r="AE5" s="293"/>
      <c r="AH5" s="6"/>
      <c r="AI5" s="6"/>
      <c r="AJ5" s="6"/>
      <c r="AK5" s="12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270"/>
      <c r="H6" s="270"/>
      <c r="I6" s="270"/>
      <c r="J6" s="270"/>
      <c r="K6" s="270"/>
      <c r="L6" s="3"/>
      <c r="M6" s="256" t="s">
        <v>8</v>
      </c>
      <c r="N6" s="256"/>
      <c r="O6" s="256"/>
      <c r="P6" s="3"/>
      <c r="Q6" s="3"/>
      <c r="R6" s="3"/>
      <c r="S6" s="3"/>
      <c r="T6" s="3"/>
      <c r="U6" s="3"/>
      <c r="V6" s="3"/>
      <c r="W6" s="5"/>
      <c r="X6" s="5"/>
      <c r="Y6" s="5"/>
      <c r="Z6" s="274"/>
      <c r="AA6" s="274"/>
      <c r="AB6" s="290"/>
      <c r="AC6" s="294"/>
      <c r="AD6" s="295"/>
      <c r="AE6" s="296"/>
      <c r="AH6" s="6"/>
      <c r="AI6" s="6"/>
      <c r="AJ6" s="6"/>
      <c r="AK6" s="12"/>
      <c r="AL6" s="14"/>
      <c r="AM6" s="14"/>
      <c r="AN6" s="14"/>
      <c r="AO6" s="14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5"/>
      <c r="AG7" s="15"/>
      <c r="AH7" s="15"/>
      <c r="AI7" s="15"/>
      <c r="AJ7" s="15"/>
      <c r="AK7" s="16"/>
      <c r="AP7" s="17"/>
      <c r="AQ7" s="3"/>
      <c r="AR7" s="3"/>
    </row>
    <row r="8" spans="1:46" ht="19.5" customHeight="1">
      <c r="A8" s="18" t="s">
        <v>9</v>
      </c>
      <c r="B8" s="18" t="s">
        <v>10</v>
      </c>
      <c r="C8" s="19" t="s">
        <v>11</v>
      </c>
      <c r="D8" s="20" t="s">
        <v>12</v>
      </c>
      <c r="E8" s="20" t="s">
        <v>13</v>
      </c>
      <c r="F8" s="19" t="s">
        <v>14</v>
      </c>
      <c r="G8" s="257" t="s">
        <v>15</v>
      </c>
      <c r="H8" s="258"/>
      <c r="I8" s="258"/>
      <c r="J8" s="258"/>
      <c r="K8" s="259"/>
      <c r="L8" s="21" t="s">
        <v>16</v>
      </c>
      <c r="M8" s="21" t="s">
        <v>17</v>
      </c>
      <c r="N8" s="21" t="s">
        <v>18</v>
      </c>
      <c r="O8" s="21" t="s">
        <v>19</v>
      </c>
      <c r="P8" s="21" t="s">
        <v>20</v>
      </c>
      <c r="Q8" s="21" t="s">
        <v>21</v>
      </c>
      <c r="R8" s="21" t="s">
        <v>22</v>
      </c>
      <c r="S8" s="21" t="s">
        <v>23</v>
      </c>
      <c r="T8" s="21" t="s">
        <v>24</v>
      </c>
      <c r="U8" s="152" t="s">
        <v>25</v>
      </c>
      <c r="V8" s="22" t="s">
        <v>26</v>
      </c>
      <c r="W8" s="21" t="s">
        <v>27</v>
      </c>
      <c r="X8" s="21" t="s">
        <v>28</v>
      </c>
      <c r="Y8" s="22" t="s">
        <v>29</v>
      </c>
      <c r="Z8" s="21" t="s">
        <v>30</v>
      </c>
      <c r="AA8" s="22" t="s">
        <v>31</v>
      </c>
      <c r="AB8" s="21" t="s">
        <v>32</v>
      </c>
      <c r="AC8" s="21" t="s">
        <v>33</v>
      </c>
      <c r="AD8" s="152" t="s">
        <v>34</v>
      </c>
      <c r="AE8" s="21" t="s">
        <v>35</v>
      </c>
      <c r="AF8" s="23"/>
      <c r="AG8" s="23"/>
      <c r="AH8" s="24"/>
      <c r="AI8" s="24"/>
      <c r="AJ8" s="24"/>
      <c r="AK8" s="24"/>
      <c r="AL8" s="24"/>
      <c r="AM8" s="24"/>
      <c r="AN8" s="24"/>
      <c r="AP8" s="25" t="s">
        <v>36</v>
      </c>
      <c r="AT8" s="207"/>
    </row>
    <row r="9" spans="1:43" s="35" customFormat="1" ht="18.75" customHeight="1">
      <c r="A9" s="26" t="s">
        <v>59</v>
      </c>
      <c r="B9" s="26">
        <v>79</v>
      </c>
      <c r="C9" s="27">
        <f aca="true" ca="1" t="shared" si="0" ref="C9:C16">OFFSET(C9,15,0)</f>
        <v>1</v>
      </c>
      <c r="D9" s="28" t="s">
        <v>387</v>
      </c>
      <c r="E9" s="26" t="s">
        <v>39</v>
      </c>
      <c r="F9" s="26">
        <v>67</v>
      </c>
      <c r="G9" s="239" t="s">
        <v>388</v>
      </c>
      <c r="H9" s="240"/>
      <c r="I9" s="240"/>
      <c r="J9" s="240"/>
      <c r="K9" s="241"/>
      <c r="L9" s="30" t="s">
        <v>258</v>
      </c>
      <c r="M9" s="31"/>
      <c r="N9" s="31"/>
      <c r="O9" s="31"/>
      <c r="P9" s="30" t="s">
        <v>48</v>
      </c>
      <c r="Q9" s="31"/>
      <c r="R9" s="31"/>
      <c r="S9" s="31"/>
      <c r="T9" s="31"/>
      <c r="U9" s="30"/>
      <c r="V9" s="31"/>
      <c r="W9" s="31"/>
      <c r="X9" s="31"/>
      <c r="Y9" s="31"/>
      <c r="Z9" s="31"/>
      <c r="AA9" s="30"/>
      <c r="AB9" s="31"/>
      <c r="AC9" s="31"/>
      <c r="AD9" s="30"/>
      <c r="AE9" s="31"/>
      <c r="AF9" s="32"/>
      <c r="AG9" s="32"/>
      <c r="AH9" s="33"/>
      <c r="AI9" s="33"/>
      <c r="AJ9" s="33"/>
      <c r="AK9" s="34"/>
      <c r="AL9" s="33"/>
      <c r="AM9" s="34"/>
      <c r="AN9" s="33"/>
      <c r="AP9" s="36" t="s">
        <v>44</v>
      </c>
      <c r="AQ9" s="37">
        <f>IF(E9="M",100,IF(E9=1,100,IF(E9="","",120)))</f>
        <v>100</v>
      </c>
    </row>
    <row r="10" spans="1:42" s="37" customFormat="1" ht="21" customHeight="1">
      <c r="A10" s="26" t="s">
        <v>45</v>
      </c>
      <c r="B10" s="26">
        <v>44</v>
      </c>
      <c r="C10" s="27">
        <f ca="1" t="shared" si="0"/>
        <v>2</v>
      </c>
      <c r="D10" s="28" t="s">
        <v>389</v>
      </c>
      <c r="E10" s="26" t="s">
        <v>39</v>
      </c>
      <c r="F10" s="26">
        <v>68</v>
      </c>
      <c r="G10" s="239" t="s">
        <v>161</v>
      </c>
      <c r="H10" s="240"/>
      <c r="I10" s="240"/>
      <c r="J10" s="240"/>
      <c r="K10" s="241"/>
      <c r="L10" s="31"/>
      <c r="M10" s="30" t="s">
        <v>140</v>
      </c>
      <c r="N10" s="31"/>
      <c r="O10" s="31"/>
      <c r="P10" s="31"/>
      <c r="Q10" s="30" t="s">
        <v>41</v>
      </c>
      <c r="R10" s="31"/>
      <c r="S10" s="31"/>
      <c r="T10" s="30" t="s">
        <v>49</v>
      </c>
      <c r="U10" s="31"/>
      <c r="V10" s="30"/>
      <c r="W10" s="31"/>
      <c r="X10" s="31"/>
      <c r="Y10" s="31"/>
      <c r="Z10" s="31"/>
      <c r="AA10" s="31"/>
      <c r="AB10" s="30" t="s">
        <v>48</v>
      </c>
      <c r="AC10" s="31"/>
      <c r="AD10" s="31"/>
      <c r="AE10" s="31"/>
      <c r="AF10" s="32"/>
      <c r="AG10" s="32"/>
      <c r="AH10" s="33"/>
      <c r="AI10" s="33"/>
      <c r="AJ10" s="33"/>
      <c r="AK10" s="34"/>
      <c r="AL10" s="33"/>
      <c r="AM10" s="34"/>
      <c r="AN10" s="33"/>
      <c r="AP10" s="36" t="s">
        <v>51</v>
      </c>
    </row>
    <row r="11" spans="1:42" s="35" customFormat="1" ht="21" customHeight="1">
      <c r="A11" s="26" t="s">
        <v>45</v>
      </c>
      <c r="B11" s="26">
        <v>49</v>
      </c>
      <c r="C11" s="27">
        <f ca="1" t="shared" si="0"/>
        <v>3</v>
      </c>
      <c r="D11" s="28" t="s">
        <v>390</v>
      </c>
      <c r="E11" s="26" t="s">
        <v>39</v>
      </c>
      <c r="F11" s="26">
        <v>70</v>
      </c>
      <c r="G11" s="239" t="s">
        <v>170</v>
      </c>
      <c r="H11" s="240"/>
      <c r="I11" s="240"/>
      <c r="J11" s="240"/>
      <c r="K11" s="241"/>
      <c r="L11" s="31"/>
      <c r="M11" s="30" t="s">
        <v>49</v>
      </c>
      <c r="N11" s="31"/>
      <c r="O11" s="31"/>
      <c r="P11" s="31"/>
      <c r="Q11" s="31"/>
      <c r="R11" s="31"/>
      <c r="S11" s="30" t="s">
        <v>49</v>
      </c>
      <c r="T11" s="31"/>
      <c r="U11" s="31"/>
      <c r="V11" s="31"/>
      <c r="W11" s="30" t="s">
        <v>49</v>
      </c>
      <c r="X11" s="31"/>
      <c r="Y11" s="31"/>
      <c r="Z11" s="30" t="s">
        <v>41</v>
      </c>
      <c r="AA11" s="31"/>
      <c r="AB11" s="31"/>
      <c r="AC11" s="30" t="s">
        <v>50</v>
      </c>
      <c r="AD11" s="31"/>
      <c r="AE11" s="31"/>
      <c r="AF11" s="38"/>
      <c r="AG11" s="38"/>
      <c r="AH11" s="33"/>
      <c r="AI11" s="33"/>
      <c r="AJ11" s="33"/>
      <c r="AK11" s="34"/>
      <c r="AL11" s="33"/>
      <c r="AM11" s="34"/>
      <c r="AN11" s="33"/>
      <c r="AP11" s="36" t="s">
        <v>54</v>
      </c>
    </row>
    <row r="12" spans="1:42" s="35" customFormat="1" ht="21" customHeight="1">
      <c r="A12" s="26" t="s">
        <v>45</v>
      </c>
      <c r="B12" s="26">
        <v>72</v>
      </c>
      <c r="C12" s="27">
        <f ca="1" t="shared" si="0"/>
        <v>4</v>
      </c>
      <c r="D12" s="28" t="s">
        <v>391</v>
      </c>
      <c r="E12" s="26" t="s">
        <v>39</v>
      </c>
      <c r="F12" s="26">
        <v>70</v>
      </c>
      <c r="G12" s="239" t="s">
        <v>392</v>
      </c>
      <c r="H12" s="240"/>
      <c r="I12" s="240"/>
      <c r="J12" s="240"/>
      <c r="K12" s="241"/>
      <c r="L12" s="30" t="s">
        <v>41</v>
      </c>
      <c r="M12" s="31"/>
      <c r="N12" s="30" t="s">
        <v>49</v>
      </c>
      <c r="O12" s="31"/>
      <c r="P12" s="31"/>
      <c r="Q12" s="31"/>
      <c r="R12" s="30" t="s">
        <v>49</v>
      </c>
      <c r="S12" s="31"/>
      <c r="T12" s="31"/>
      <c r="U12" s="31"/>
      <c r="V12" s="30"/>
      <c r="W12" s="31"/>
      <c r="X12" s="31"/>
      <c r="Y12" s="30"/>
      <c r="Z12" s="31"/>
      <c r="AA12" s="31"/>
      <c r="AB12" s="31"/>
      <c r="AC12" s="31"/>
      <c r="AD12" s="31"/>
      <c r="AE12" s="31"/>
      <c r="AF12" s="32"/>
      <c r="AG12" s="32"/>
      <c r="AH12" s="33"/>
      <c r="AI12" s="33"/>
      <c r="AJ12" s="33"/>
      <c r="AK12" s="34"/>
      <c r="AL12" s="33"/>
      <c r="AM12" s="34"/>
      <c r="AN12" s="33"/>
      <c r="AP12" s="36" t="s">
        <v>58</v>
      </c>
    </row>
    <row r="13" spans="1:42" s="35" customFormat="1" ht="21" customHeight="1">
      <c r="A13" s="26" t="s">
        <v>37</v>
      </c>
      <c r="B13" s="26">
        <v>35</v>
      </c>
      <c r="C13" s="27">
        <f ca="1" t="shared" si="0"/>
        <v>5</v>
      </c>
      <c r="D13" s="28" t="s">
        <v>393</v>
      </c>
      <c r="E13" s="26" t="s">
        <v>39</v>
      </c>
      <c r="F13" s="26">
        <v>70</v>
      </c>
      <c r="G13" s="239" t="s">
        <v>394</v>
      </c>
      <c r="H13" s="240"/>
      <c r="I13" s="240"/>
      <c r="J13" s="240"/>
      <c r="K13" s="241"/>
      <c r="L13" s="31"/>
      <c r="M13" s="31"/>
      <c r="N13" s="30" t="s">
        <v>41</v>
      </c>
      <c r="O13" s="31"/>
      <c r="P13" s="30" t="s">
        <v>41</v>
      </c>
      <c r="Q13" s="31"/>
      <c r="R13" s="31"/>
      <c r="S13" s="30" t="s">
        <v>41</v>
      </c>
      <c r="T13" s="31"/>
      <c r="U13" s="31"/>
      <c r="V13" s="31"/>
      <c r="W13" s="31"/>
      <c r="X13" s="30" t="s">
        <v>41</v>
      </c>
      <c r="Y13" s="31"/>
      <c r="Z13" s="31"/>
      <c r="AA13" s="31"/>
      <c r="AB13" s="30" t="s">
        <v>41</v>
      </c>
      <c r="AC13" s="31"/>
      <c r="AD13" s="31"/>
      <c r="AE13" s="31"/>
      <c r="AF13" s="32"/>
      <c r="AG13" s="32"/>
      <c r="AH13" s="33"/>
      <c r="AI13" s="33"/>
      <c r="AJ13" s="33"/>
      <c r="AK13" s="33"/>
      <c r="AL13" s="33"/>
      <c r="AM13" s="33"/>
      <c r="AN13" s="33"/>
      <c r="AP13" s="36" t="s">
        <v>63</v>
      </c>
    </row>
    <row r="14" spans="1:42" s="35" customFormat="1" ht="21" customHeight="1">
      <c r="A14" s="26" t="s">
        <v>45</v>
      </c>
      <c r="B14" s="26">
        <v>44</v>
      </c>
      <c r="C14" s="27">
        <f ca="1" t="shared" si="0"/>
        <v>6</v>
      </c>
      <c r="D14" s="29" t="s">
        <v>395</v>
      </c>
      <c r="E14" s="26" t="s">
        <v>39</v>
      </c>
      <c r="F14" s="26">
        <v>74</v>
      </c>
      <c r="G14" s="239" t="s">
        <v>396</v>
      </c>
      <c r="H14" s="240"/>
      <c r="I14" s="240"/>
      <c r="J14" s="240"/>
      <c r="K14" s="241"/>
      <c r="L14" s="31"/>
      <c r="M14" s="31"/>
      <c r="N14" s="31"/>
      <c r="O14" s="30" t="s">
        <v>49</v>
      </c>
      <c r="P14" s="31"/>
      <c r="Q14" s="30" t="s">
        <v>48</v>
      </c>
      <c r="R14" s="31"/>
      <c r="S14" s="31"/>
      <c r="T14" s="31"/>
      <c r="U14" s="30"/>
      <c r="V14" s="31"/>
      <c r="W14" s="31"/>
      <c r="X14" s="31"/>
      <c r="Y14" s="31"/>
      <c r="Z14" s="31"/>
      <c r="AA14" s="31"/>
      <c r="AB14" s="31"/>
      <c r="AC14" s="30" t="s">
        <v>49</v>
      </c>
      <c r="AD14" s="31"/>
      <c r="AE14" s="30" t="s">
        <v>397</v>
      </c>
      <c r="AF14" s="32"/>
      <c r="AG14" s="32"/>
      <c r="AH14" s="33"/>
      <c r="AI14" s="33"/>
      <c r="AJ14" s="33"/>
      <c r="AK14" s="33"/>
      <c r="AL14" s="33"/>
      <c r="AM14" s="33"/>
      <c r="AN14" s="33"/>
      <c r="AP14" s="36" t="s">
        <v>66</v>
      </c>
    </row>
    <row r="15" spans="1:42" s="35" customFormat="1" ht="21" customHeight="1">
      <c r="A15" s="26" t="s">
        <v>59</v>
      </c>
      <c r="B15" s="26">
        <v>79</v>
      </c>
      <c r="C15" s="27">
        <f ca="1" t="shared" si="0"/>
        <v>7</v>
      </c>
      <c r="D15" s="28" t="s">
        <v>398</v>
      </c>
      <c r="E15" s="26" t="s">
        <v>39</v>
      </c>
      <c r="F15" s="26">
        <v>80</v>
      </c>
      <c r="G15" s="239" t="s">
        <v>266</v>
      </c>
      <c r="H15" s="240"/>
      <c r="I15" s="240"/>
      <c r="J15" s="240"/>
      <c r="K15" s="241"/>
      <c r="L15" s="31"/>
      <c r="M15" s="31"/>
      <c r="N15" s="31"/>
      <c r="O15" s="31"/>
      <c r="P15" s="31"/>
      <c r="Q15" s="31"/>
      <c r="R15" s="31"/>
      <c r="S15" s="31"/>
      <c r="T15" s="30" t="s">
        <v>41</v>
      </c>
      <c r="U15" s="31"/>
      <c r="V15" s="31"/>
      <c r="W15" s="30" t="s">
        <v>41</v>
      </c>
      <c r="X15" s="31"/>
      <c r="Y15" s="30"/>
      <c r="Z15" s="31"/>
      <c r="AA15" s="30"/>
      <c r="AB15" s="31"/>
      <c r="AC15" s="31"/>
      <c r="AD15" s="31"/>
      <c r="AE15" s="30" t="s">
        <v>50</v>
      </c>
      <c r="AF15" s="32"/>
      <c r="AG15" s="32"/>
      <c r="AH15" s="33"/>
      <c r="AI15" s="33"/>
      <c r="AJ15" s="33"/>
      <c r="AK15" s="33"/>
      <c r="AL15" s="33"/>
      <c r="AM15" s="33"/>
      <c r="AN15" s="33"/>
      <c r="AP15" s="36" t="s">
        <v>71</v>
      </c>
    </row>
    <row r="16" spans="1:42" s="35" customFormat="1" ht="21" customHeight="1">
      <c r="A16" s="26" t="s">
        <v>45</v>
      </c>
      <c r="B16" s="26">
        <v>49</v>
      </c>
      <c r="C16" s="27">
        <f ca="1" t="shared" si="0"/>
        <v>8</v>
      </c>
      <c r="D16" s="29" t="s">
        <v>399</v>
      </c>
      <c r="E16" s="26" t="s">
        <v>39</v>
      </c>
      <c r="F16" s="26">
        <v>82</v>
      </c>
      <c r="G16" s="239" t="s">
        <v>400</v>
      </c>
      <c r="H16" s="240"/>
      <c r="I16" s="240"/>
      <c r="J16" s="240"/>
      <c r="K16" s="241"/>
      <c r="L16" s="31"/>
      <c r="M16" s="31"/>
      <c r="N16" s="31"/>
      <c r="O16" s="30" t="s">
        <v>41</v>
      </c>
      <c r="P16" s="31"/>
      <c r="Q16" s="31"/>
      <c r="R16" s="30" t="s">
        <v>140</v>
      </c>
      <c r="S16" s="31"/>
      <c r="T16" s="31"/>
      <c r="U16" s="31"/>
      <c r="V16" s="31"/>
      <c r="W16" s="31"/>
      <c r="X16" s="30" t="s">
        <v>49</v>
      </c>
      <c r="Y16" s="31"/>
      <c r="Z16" s="30" t="s">
        <v>49</v>
      </c>
      <c r="AA16" s="31"/>
      <c r="AB16" s="31"/>
      <c r="AC16" s="31"/>
      <c r="AD16" s="30"/>
      <c r="AE16" s="31"/>
      <c r="AF16" s="38"/>
      <c r="AG16" s="38"/>
      <c r="AH16" s="33"/>
      <c r="AI16" s="33"/>
      <c r="AJ16" s="33"/>
      <c r="AK16" s="33"/>
      <c r="AL16" s="33"/>
      <c r="AM16" s="33"/>
      <c r="AN16" s="33"/>
      <c r="AP16" s="36" t="s">
        <v>74</v>
      </c>
    </row>
    <row r="17" spans="1:50" s="35" customFormat="1" ht="21" customHeight="1" hidden="1">
      <c r="A17" s="39"/>
      <c r="B17" s="39"/>
      <c r="C17" s="40"/>
      <c r="D17" s="41"/>
      <c r="E17" s="41"/>
      <c r="F17" s="41"/>
      <c r="G17" s="41"/>
      <c r="H17" s="41"/>
      <c r="I17" s="41"/>
      <c r="J17" s="41"/>
      <c r="K17" s="41"/>
      <c r="L17" s="32"/>
      <c r="M17" s="32"/>
      <c r="N17" s="32"/>
      <c r="O17" s="38"/>
      <c r="P17" s="32"/>
      <c r="Q17" s="32"/>
      <c r="R17" s="32"/>
      <c r="S17" s="32"/>
      <c r="T17" s="32"/>
      <c r="U17" s="38"/>
      <c r="V17" s="32"/>
      <c r="W17" s="32"/>
      <c r="X17" s="38"/>
      <c r="Y17" s="32"/>
      <c r="Z17" s="42"/>
      <c r="AA17" s="42"/>
      <c r="AB17" s="42"/>
      <c r="AC17" s="42"/>
      <c r="AD17" s="42"/>
      <c r="AE17" s="42"/>
      <c r="AF17" s="32"/>
      <c r="AG17" s="32"/>
      <c r="AH17" s="32"/>
      <c r="AI17" s="38"/>
      <c r="AJ17" s="32"/>
      <c r="AK17" s="32"/>
      <c r="AL17" s="33"/>
      <c r="AM17" s="33"/>
      <c r="AN17" s="33"/>
      <c r="AO17" s="33"/>
      <c r="AP17" s="33"/>
      <c r="AT17" s="43"/>
      <c r="AU17" s="44"/>
      <c r="AV17" s="44"/>
      <c r="AW17" s="44"/>
      <c r="AX17" s="44"/>
    </row>
    <row r="18" spans="1:50" s="35" customFormat="1" ht="21" customHeight="1" hidden="1">
      <c r="A18" s="39"/>
      <c r="B18" s="39"/>
      <c r="C18" s="40"/>
      <c r="D18" s="41"/>
      <c r="E18" s="41"/>
      <c r="F18" s="41"/>
      <c r="G18" s="41"/>
      <c r="H18" s="41"/>
      <c r="I18" s="41"/>
      <c r="J18" s="41"/>
      <c r="K18" s="41"/>
      <c r="L18" s="32"/>
      <c r="M18" s="32"/>
      <c r="N18" s="32"/>
      <c r="O18" s="38"/>
      <c r="P18" s="32"/>
      <c r="Q18" s="32"/>
      <c r="R18" s="32"/>
      <c r="S18" s="32"/>
      <c r="T18" s="32"/>
      <c r="U18" s="38"/>
      <c r="V18" s="32"/>
      <c r="W18" s="32"/>
      <c r="X18" s="38"/>
      <c r="Y18" s="32"/>
      <c r="Z18" s="45"/>
      <c r="AA18" s="45"/>
      <c r="AB18" s="45"/>
      <c r="AC18" s="45"/>
      <c r="AD18" s="45"/>
      <c r="AE18" s="45"/>
      <c r="AF18" s="32"/>
      <c r="AG18" s="32"/>
      <c r="AH18" s="32"/>
      <c r="AI18" s="38"/>
      <c r="AJ18" s="32"/>
      <c r="AK18" s="32"/>
      <c r="AL18" s="33"/>
      <c r="AM18" s="33"/>
      <c r="AN18" s="33"/>
      <c r="AO18" s="33"/>
      <c r="AP18" s="33"/>
      <c r="AT18" s="43"/>
      <c r="AU18" s="44"/>
      <c r="AV18" s="44"/>
      <c r="AW18" s="44"/>
      <c r="AX18" s="44"/>
    </row>
    <row r="19" spans="1:50" s="35" customFormat="1" ht="20.25" customHeight="1" thickBot="1">
      <c r="A19" s="39"/>
      <c r="B19" s="39"/>
      <c r="C19" s="40"/>
      <c r="Q19" s="32"/>
      <c r="R19" s="32"/>
      <c r="S19" s="32"/>
      <c r="T19" s="32"/>
      <c r="U19" s="32"/>
      <c r="V19" s="32"/>
      <c r="W19" s="32"/>
      <c r="X19" s="32"/>
      <c r="Y19" s="32"/>
      <c r="Z19" s="247" t="s">
        <v>75</v>
      </c>
      <c r="AA19" s="247"/>
      <c r="AB19" s="247"/>
      <c r="AC19" s="247"/>
      <c r="AD19" s="247"/>
      <c r="AE19" s="247"/>
      <c r="AF19" s="32"/>
      <c r="AG19" s="38"/>
      <c r="AH19" s="32"/>
      <c r="AI19" s="32"/>
      <c r="AJ19" s="38"/>
      <c r="AK19" s="38"/>
      <c r="AL19" s="33"/>
      <c r="AM19" s="33"/>
      <c r="AN19" s="33"/>
      <c r="AO19" s="33"/>
      <c r="AP19" s="33"/>
      <c r="AT19" s="43"/>
      <c r="AU19" s="44"/>
      <c r="AV19" s="46"/>
      <c r="AW19" s="46"/>
      <c r="AX19" s="46"/>
    </row>
    <row r="20" spans="1:48" s="35" customFormat="1" ht="21" customHeight="1" thickBot="1">
      <c r="A20" s="39"/>
      <c r="D20" s="260" t="s">
        <v>76</v>
      </c>
      <c r="E20" s="261"/>
      <c r="F20" s="262"/>
      <c r="G20" s="22" t="s">
        <v>77</v>
      </c>
      <c r="H20" s="22" t="s">
        <v>78</v>
      </c>
      <c r="I20" s="152" t="s">
        <v>79</v>
      </c>
      <c r="J20" s="22" t="s">
        <v>80</v>
      </c>
      <c r="K20" s="152" t="s">
        <v>81</v>
      </c>
      <c r="L20" s="152" t="s">
        <v>82</v>
      </c>
      <c r="M20" s="22" t="s">
        <v>83</v>
      </c>
      <c r="N20" s="152" t="s">
        <v>84</v>
      </c>
      <c r="Q20" s="32"/>
      <c r="R20" s="32"/>
      <c r="S20" s="32"/>
      <c r="T20" s="32"/>
      <c r="U20" s="32"/>
      <c r="V20" s="32"/>
      <c r="W20" s="32"/>
      <c r="X20" s="32"/>
      <c r="Y20" s="32"/>
      <c r="Z20" s="242" t="s">
        <v>85</v>
      </c>
      <c r="AA20" s="243"/>
      <c r="AB20" s="243"/>
      <c r="AC20" s="243"/>
      <c r="AD20" s="243"/>
      <c r="AE20" s="244"/>
      <c r="AH20" s="44"/>
      <c r="AI20" s="48"/>
      <c r="AJ20" s="48"/>
      <c r="AK20" s="48"/>
      <c r="AL20" s="48"/>
      <c r="AM20" s="44"/>
      <c r="AN20" s="44"/>
      <c r="AQ20" s="33"/>
      <c r="AR20" s="33"/>
      <c r="AS20" s="33"/>
      <c r="AT20" s="49"/>
      <c r="AU20" s="46"/>
      <c r="AV20" s="46"/>
    </row>
    <row r="21" spans="1:47" s="35" customFormat="1" ht="21" customHeight="1" thickBot="1">
      <c r="A21" s="39"/>
      <c r="B21" s="39"/>
      <c r="V21" s="23"/>
      <c r="W21" s="23"/>
      <c r="X21" s="23"/>
      <c r="Y21" s="23"/>
      <c r="Z21" s="50"/>
      <c r="AA21" s="51"/>
      <c r="AB21" s="51"/>
      <c r="AC21" s="51"/>
      <c r="AD21" s="51"/>
      <c r="AE21" s="52"/>
      <c r="AH21" s="24"/>
      <c r="AI21" s="24"/>
      <c r="AJ21" s="24"/>
      <c r="AK21" s="24"/>
      <c r="AL21" s="53"/>
      <c r="AM21" s="53"/>
      <c r="AN21" s="53"/>
      <c r="AP21" s="54" t="s">
        <v>86</v>
      </c>
      <c r="AU21" s="44"/>
    </row>
    <row r="22" spans="1:40" s="35" customFormat="1" ht="21" customHeight="1" thickBot="1">
      <c r="A22" s="37"/>
      <c r="B22" s="37"/>
      <c r="C22" s="55"/>
      <c r="D22" s="56"/>
      <c r="E22" s="56"/>
      <c r="F22" s="56"/>
      <c r="G22" s="56"/>
      <c r="H22" s="56"/>
      <c r="I22" s="56"/>
      <c r="J22" s="56"/>
      <c r="K22" s="56"/>
      <c r="L22" s="37"/>
      <c r="M22" s="37"/>
      <c r="N22" s="37"/>
      <c r="O22" s="37"/>
      <c r="P22" s="37"/>
      <c r="Q22" s="57"/>
      <c r="R22" s="57"/>
      <c r="S22" s="245" t="s">
        <v>87</v>
      </c>
      <c r="T22" s="246"/>
      <c r="U22" s="246"/>
      <c r="V22" s="246"/>
      <c r="W22" s="246"/>
      <c r="X22" s="212"/>
      <c r="Z22" s="213" t="s">
        <v>88</v>
      </c>
      <c r="AA22" s="214"/>
      <c r="AB22" s="214"/>
      <c r="AC22" s="214"/>
      <c r="AD22" s="214"/>
      <c r="AE22" s="162"/>
      <c r="AH22" s="58"/>
      <c r="AI22" s="58"/>
      <c r="AJ22" s="58"/>
      <c r="AK22" s="58"/>
      <c r="AL22" s="58"/>
      <c r="AM22" s="58"/>
      <c r="AN22" s="58"/>
    </row>
    <row r="23" spans="1:41" s="35" customFormat="1" ht="24.75" customHeight="1">
      <c r="A23" s="59" t="s">
        <v>9</v>
      </c>
      <c r="B23" s="60" t="s">
        <v>10</v>
      </c>
      <c r="C23" s="61" t="s">
        <v>11</v>
      </c>
      <c r="D23" s="62" t="s">
        <v>12</v>
      </c>
      <c r="E23" s="62" t="s">
        <v>13</v>
      </c>
      <c r="F23" s="63" t="s">
        <v>89</v>
      </c>
      <c r="G23" s="64" t="s">
        <v>90</v>
      </c>
      <c r="H23" s="64" t="s">
        <v>91</v>
      </c>
      <c r="I23" s="64" t="s">
        <v>92</v>
      </c>
      <c r="J23" s="64" t="s">
        <v>93</v>
      </c>
      <c r="K23" s="65" t="s">
        <v>94</v>
      </c>
      <c r="L23" s="66" t="s">
        <v>95</v>
      </c>
      <c r="M23" s="248" t="s">
        <v>96</v>
      </c>
      <c r="N23" s="249"/>
      <c r="O23" s="67" t="s">
        <v>97</v>
      </c>
      <c r="P23" s="234" t="s">
        <v>98</v>
      </c>
      <c r="Q23" s="226"/>
      <c r="R23" s="46"/>
      <c r="S23" s="206"/>
      <c r="T23" s="63"/>
      <c r="U23" s="63"/>
      <c r="V23" s="63"/>
      <c r="W23" s="63"/>
      <c r="X23" s="70"/>
      <c r="Z23" s="71"/>
      <c r="AA23" s="72"/>
      <c r="AB23" s="72"/>
      <c r="AC23" s="72"/>
      <c r="AD23" s="72"/>
      <c r="AE23" s="73"/>
      <c r="AH23" s="24"/>
      <c r="AI23" s="24"/>
      <c r="AJ23" s="24"/>
      <c r="AK23" s="24"/>
      <c r="AL23" s="53"/>
      <c r="AM23" s="53"/>
      <c r="AN23" s="53"/>
      <c r="AO23" s="74"/>
    </row>
    <row r="24" spans="1:43" s="35" customFormat="1" ht="24" customHeight="1">
      <c r="A24" s="75" t="str">
        <f aca="true" ca="1" t="shared" si="1" ref="A24:B31">OFFSET(A24,-15,0)</f>
        <v>PC</v>
      </c>
      <c r="B24" s="76">
        <f ca="1" t="shared" si="1"/>
        <v>79</v>
      </c>
      <c r="C24" s="77">
        <v>1</v>
      </c>
      <c r="D24" s="78" t="str">
        <f aca="true" ca="1" t="shared" si="2" ref="D24:E31">OFFSET(D24,-15,0)</f>
        <v>STREZLEC Etienne</v>
      </c>
      <c r="E24" s="26" t="str">
        <f ca="1" t="shared" si="2"/>
        <v>M</v>
      </c>
      <c r="F24" s="26">
        <v>97</v>
      </c>
      <c r="G24" s="79">
        <v>0</v>
      </c>
      <c r="H24" s="79">
        <v>10</v>
      </c>
      <c r="I24" s="79" t="str">
        <f>IF(L24&lt;&gt;"","-","")</f>
        <v>-</v>
      </c>
      <c r="J24" s="79" t="str">
        <f>IF(L24&lt;&gt;"","-","")</f>
        <v>-</v>
      </c>
      <c r="K24" s="80" t="str">
        <f>IF(L24&lt;&gt;"","-","")</f>
        <v>-</v>
      </c>
      <c r="L24" s="81" t="s">
        <v>100</v>
      </c>
      <c r="M24" s="223">
        <f aca="true" t="shared" si="3" ref="M24:M31">SUM(G24:K24)</f>
        <v>10</v>
      </c>
      <c r="N24" s="224"/>
      <c r="O24" s="82"/>
      <c r="P24" s="238">
        <f aca="true" ca="1" t="shared" si="4" ref="P24:P31">SUM(OFFSET(P24,0,-10),OFFSET(P24,0,-3))</f>
        <v>107</v>
      </c>
      <c r="Q24" s="226"/>
      <c r="R24" s="46"/>
      <c r="S24" s="83"/>
      <c r="T24" s="85"/>
      <c r="U24" s="85"/>
      <c r="V24" s="85"/>
      <c r="W24" s="85"/>
      <c r="X24" s="86"/>
      <c r="Z24" s="83"/>
      <c r="AA24" s="85"/>
      <c r="AB24" s="85"/>
      <c r="AC24" s="85"/>
      <c r="AD24" s="85"/>
      <c r="AE24" s="86"/>
      <c r="AH24" s="33"/>
      <c r="AI24" s="33"/>
      <c r="AJ24" s="33"/>
      <c r="AK24" s="33"/>
      <c r="AL24" s="53"/>
      <c r="AM24" s="53"/>
      <c r="AN24" s="53"/>
      <c r="AO24" s="39"/>
      <c r="AQ24" s="35">
        <f aca="true" t="shared" si="5" ref="AQ24:AQ31">COUNT(G24:K24)</f>
        <v>2</v>
      </c>
    </row>
    <row r="25" spans="1:43" s="35" customFormat="1" ht="21" customHeight="1">
      <c r="A25" s="75" t="str">
        <f ca="1" t="shared" si="1"/>
        <v>PDL</v>
      </c>
      <c r="B25" s="76">
        <f ca="1" t="shared" si="1"/>
        <v>44</v>
      </c>
      <c r="C25" s="77">
        <v>2</v>
      </c>
      <c r="D25" s="78" t="str">
        <f ca="1" t="shared" si="2"/>
        <v>BARREAU Matthieu</v>
      </c>
      <c r="E25" s="26" t="str">
        <f ca="1" t="shared" si="2"/>
        <v>M</v>
      </c>
      <c r="F25" s="26">
        <v>50</v>
      </c>
      <c r="G25" s="79">
        <v>0</v>
      </c>
      <c r="H25" s="79">
        <v>0</v>
      </c>
      <c r="I25" s="79">
        <v>10</v>
      </c>
      <c r="J25" s="79">
        <v>10</v>
      </c>
      <c r="K25" s="80" t="str">
        <f>IF(L25&lt;&gt;"","-","")</f>
        <v>-</v>
      </c>
      <c r="L25" s="81" t="s">
        <v>226</v>
      </c>
      <c r="M25" s="223">
        <f t="shared" si="3"/>
        <v>20</v>
      </c>
      <c r="N25" s="224"/>
      <c r="O25" s="82"/>
      <c r="P25" s="225">
        <f ca="1" t="shared" si="4"/>
        <v>70</v>
      </c>
      <c r="Q25" s="226"/>
      <c r="R25" s="46"/>
      <c r="S25" s="83"/>
      <c r="T25" s="85"/>
      <c r="U25" s="85"/>
      <c r="V25" s="85"/>
      <c r="W25" s="85"/>
      <c r="X25" s="86"/>
      <c r="Z25" s="83"/>
      <c r="AA25" s="85"/>
      <c r="AB25" s="85"/>
      <c r="AC25" s="85"/>
      <c r="AD25" s="85"/>
      <c r="AE25" s="86"/>
      <c r="AH25" s="33"/>
      <c r="AI25" s="33"/>
      <c r="AJ25" s="33"/>
      <c r="AK25" s="33"/>
      <c r="AL25" s="53"/>
      <c r="AM25" s="53"/>
      <c r="AN25" s="53"/>
      <c r="AO25" s="39"/>
      <c r="AQ25" s="35">
        <f t="shared" si="5"/>
        <v>4</v>
      </c>
    </row>
    <row r="26" spans="1:50" s="35" customFormat="1" ht="21" customHeight="1">
      <c r="A26" s="75" t="str">
        <f ca="1" t="shared" si="1"/>
        <v>PDL</v>
      </c>
      <c r="B26" s="76">
        <f ca="1" t="shared" si="1"/>
        <v>49</v>
      </c>
      <c r="C26" s="77">
        <v>3</v>
      </c>
      <c r="D26" s="78" t="str">
        <f ca="1" t="shared" si="2"/>
        <v>EL Outmani Yacine</v>
      </c>
      <c r="E26" s="26" t="str">
        <f ca="1" t="shared" si="2"/>
        <v>M</v>
      </c>
      <c r="F26" s="26">
        <v>0</v>
      </c>
      <c r="G26" s="79">
        <v>10</v>
      </c>
      <c r="H26" s="79">
        <v>10</v>
      </c>
      <c r="I26" s="79">
        <v>10</v>
      </c>
      <c r="J26" s="79">
        <v>0</v>
      </c>
      <c r="K26" s="80">
        <v>0</v>
      </c>
      <c r="L26" s="81" t="s">
        <v>99</v>
      </c>
      <c r="M26" s="223">
        <f t="shared" si="3"/>
        <v>30</v>
      </c>
      <c r="N26" s="224"/>
      <c r="O26" s="82"/>
      <c r="P26" s="225">
        <f ca="1" t="shared" si="4"/>
        <v>30</v>
      </c>
      <c r="Q26" s="226"/>
      <c r="R26" s="46"/>
      <c r="S26" s="83"/>
      <c r="T26" s="85"/>
      <c r="U26" s="85"/>
      <c r="V26" s="85"/>
      <c r="W26" s="85"/>
      <c r="X26" s="86"/>
      <c r="Z26" s="83"/>
      <c r="AA26" s="85"/>
      <c r="AB26" s="85"/>
      <c r="AC26" s="85"/>
      <c r="AD26" s="85"/>
      <c r="AE26" s="86"/>
      <c r="AH26" s="33"/>
      <c r="AI26" s="33"/>
      <c r="AJ26" s="33"/>
      <c r="AK26" s="33"/>
      <c r="AL26" s="53"/>
      <c r="AM26" s="53"/>
      <c r="AN26" s="53"/>
      <c r="AO26" s="39"/>
      <c r="AQ26" s="35">
        <f t="shared" si="5"/>
        <v>5</v>
      </c>
      <c r="AR26" s="23"/>
      <c r="AT26" s="24"/>
      <c r="AU26" s="24"/>
      <c r="AV26" s="53"/>
      <c r="AW26" s="53"/>
      <c r="AX26" s="53"/>
    </row>
    <row r="27" spans="1:50" s="35" customFormat="1" ht="21" customHeight="1">
      <c r="A27" s="75" t="str">
        <f ca="1" t="shared" si="1"/>
        <v>PDL</v>
      </c>
      <c r="B27" s="76">
        <f ca="1" t="shared" si="1"/>
        <v>72</v>
      </c>
      <c r="C27" s="77">
        <v>4</v>
      </c>
      <c r="D27" s="78" t="str">
        <f ca="1" t="shared" si="2"/>
        <v>GUENEAU Jonathan</v>
      </c>
      <c r="E27" s="26" t="str">
        <f ca="1" t="shared" si="2"/>
        <v>M</v>
      </c>
      <c r="F27" s="26">
        <v>87</v>
      </c>
      <c r="G27" s="79">
        <v>0</v>
      </c>
      <c r="H27" s="79">
        <v>10</v>
      </c>
      <c r="I27" s="79">
        <v>10</v>
      </c>
      <c r="J27" s="79" t="str">
        <f>IF(L27&lt;&gt;"","-","")</f>
        <v>-</v>
      </c>
      <c r="K27" s="80" t="str">
        <f>IF(L27&lt;&gt;"","-","")</f>
        <v>-</v>
      </c>
      <c r="L27" s="81" t="s">
        <v>100</v>
      </c>
      <c r="M27" s="223">
        <f t="shared" si="3"/>
        <v>20</v>
      </c>
      <c r="N27" s="224"/>
      <c r="O27" s="82"/>
      <c r="P27" s="238">
        <f ca="1" t="shared" si="4"/>
        <v>107</v>
      </c>
      <c r="Q27" s="226"/>
      <c r="R27" s="46"/>
      <c r="S27" s="83"/>
      <c r="T27" s="85"/>
      <c r="U27" s="85"/>
      <c r="V27" s="85"/>
      <c r="W27" s="85"/>
      <c r="X27" s="86"/>
      <c r="Z27" s="83"/>
      <c r="AA27" s="85"/>
      <c r="AB27" s="85"/>
      <c r="AC27" s="85"/>
      <c r="AD27" s="85"/>
      <c r="AE27" s="86"/>
      <c r="AH27" s="33"/>
      <c r="AI27" s="33"/>
      <c r="AJ27" s="33"/>
      <c r="AK27" s="33"/>
      <c r="AL27" s="53"/>
      <c r="AM27" s="53"/>
      <c r="AN27" s="53"/>
      <c r="AO27" s="39"/>
      <c r="AQ27" s="35">
        <f t="shared" si="5"/>
        <v>3</v>
      </c>
      <c r="AR27" s="24"/>
      <c r="AT27" s="24"/>
      <c r="AU27" s="24"/>
      <c r="AV27" s="53"/>
      <c r="AW27" s="53"/>
      <c r="AX27" s="53"/>
    </row>
    <row r="28" spans="1:50" s="35" customFormat="1" ht="21" customHeight="1">
      <c r="A28" s="75" t="str">
        <f ca="1" t="shared" si="1"/>
        <v>BRE</v>
      </c>
      <c r="B28" s="76">
        <f ca="1" t="shared" si="1"/>
        <v>35</v>
      </c>
      <c r="C28" s="77">
        <v>5</v>
      </c>
      <c r="D28" s="78" t="str">
        <f ca="1" t="shared" si="2"/>
        <v>LE Drean Maelic</v>
      </c>
      <c r="E28" s="26" t="str">
        <f ca="1" t="shared" si="2"/>
        <v>M</v>
      </c>
      <c r="F28" s="26">
        <v>30</v>
      </c>
      <c r="G28" s="79">
        <v>0</v>
      </c>
      <c r="H28" s="79">
        <v>0</v>
      </c>
      <c r="I28" s="79">
        <v>0</v>
      </c>
      <c r="J28" s="79">
        <v>0</v>
      </c>
      <c r="K28" s="80">
        <v>0</v>
      </c>
      <c r="L28" s="81" t="s">
        <v>99</v>
      </c>
      <c r="M28" s="223">
        <f t="shared" si="3"/>
        <v>0</v>
      </c>
      <c r="N28" s="224"/>
      <c r="O28" s="82"/>
      <c r="P28" s="225">
        <f ca="1" t="shared" si="4"/>
        <v>30</v>
      </c>
      <c r="Q28" s="226"/>
      <c r="R28" s="46"/>
      <c r="S28" s="83"/>
      <c r="T28" s="85"/>
      <c r="U28" s="85"/>
      <c r="V28" s="85"/>
      <c r="W28" s="85"/>
      <c r="X28" s="86"/>
      <c r="Z28" s="83"/>
      <c r="AA28" s="85"/>
      <c r="AB28" s="85"/>
      <c r="AC28" s="85"/>
      <c r="AD28" s="85"/>
      <c r="AE28" s="86"/>
      <c r="AH28" s="33"/>
      <c r="AI28" s="33"/>
      <c r="AJ28" s="33"/>
      <c r="AK28" s="33"/>
      <c r="AL28" s="53"/>
      <c r="AM28" s="53"/>
      <c r="AN28" s="53"/>
      <c r="AO28" s="39"/>
      <c r="AQ28" s="35">
        <f t="shared" si="5"/>
        <v>5</v>
      </c>
      <c r="AR28" s="33"/>
      <c r="AT28" s="24"/>
      <c r="AU28" s="24"/>
      <c r="AV28" s="53"/>
      <c r="AW28" s="53"/>
      <c r="AX28" s="53"/>
    </row>
    <row r="29" spans="1:50" s="35" customFormat="1" ht="21" customHeight="1">
      <c r="A29" s="75" t="str">
        <f ca="1" t="shared" si="1"/>
        <v>PDL</v>
      </c>
      <c r="B29" s="76">
        <f ca="1" t="shared" si="1"/>
        <v>44</v>
      </c>
      <c r="C29" s="77">
        <v>6</v>
      </c>
      <c r="D29" s="159" t="str">
        <f ca="1" t="shared" si="2"/>
        <v>RINEAU Julien</v>
      </c>
      <c r="E29" s="26" t="str">
        <f ca="1" t="shared" si="2"/>
        <v>M</v>
      </c>
      <c r="F29" s="26">
        <v>30</v>
      </c>
      <c r="G29" s="79">
        <v>10</v>
      </c>
      <c r="H29" s="79">
        <v>10</v>
      </c>
      <c r="I29" s="79">
        <v>10</v>
      </c>
      <c r="J29" s="79">
        <v>10</v>
      </c>
      <c r="K29" s="80">
        <f>IF(L29&lt;&gt;"","-","")</f>
      </c>
      <c r="L29" s="81"/>
      <c r="M29" s="223">
        <f t="shared" si="3"/>
        <v>40</v>
      </c>
      <c r="N29" s="224"/>
      <c r="O29" s="82"/>
      <c r="P29" s="225">
        <f ca="1" t="shared" si="4"/>
        <v>70</v>
      </c>
      <c r="Q29" s="226"/>
      <c r="R29" s="46"/>
      <c r="S29" s="83"/>
      <c r="T29" s="85"/>
      <c r="U29" s="85"/>
      <c r="V29" s="85"/>
      <c r="W29" s="85"/>
      <c r="X29" s="86"/>
      <c r="Z29" s="83"/>
      <c r="AA29" s="85"/>
      <c r="AB29" s="85"/>
      <c r="AC29" s="85"/>
      <c r="AD29" s="85"/>
      <c r="AE29" s="86"/>
      <c r="AH29" s="33"/>
      <c r="AI29" s="33"/>
      <c r="AJ29" s="33"/>
      <c r="AK29" s="33"/>
      <c r="AL29" s="53"/>
      <c r="AM29" s="53"/>
      <c r="AN29" s="53"/>
      <c r="AO29" s="39"/>
      <c r="AQ29" s="35">
        <f t="shared" si="5"/>
        <v>4</v>
      </c>
      <c r="AR29" s="24"/>
      <c r="AT29" s="24"/>
      <c r="AU29" s="24"/>
      <c r="AV29" s="53"/>
      <c r="AW29" s="53"/>
      <c r="AX29" s="53"/>
    </row>
    <row r="30" spans="1:50" s="35" customFormat="1" ht="21" customHeight="1">
      <c r="A30" s="75" t="str">
        <f ca="1" t="shared" si="1"/>
        <v>PC</v>
      </c>
      <c r="B30" s="76">
        <f ca="1" t="shared" si="1"/>
        <v>79</v>
      </c>
      <c r="C30" s="77">
        <v>7</v>
      </c>
      <c r="D30" s="78" t="str">
        <f ca="1" t="shared" si="2"/>
        <v>MACHADO Matteo</v>
      </c>
      <c r="E30" s="26" t="str">
        <f ca="1" t="shared" si="2"/>
        <v>M</v>
      </c>
      <c r="F30" s="26">
        <v>60</v>
      </c>
      <c r="G30" s="79">
        <v>0</v>
      </c>
      <c r="H30" s="79">
        <v>0</v>
      </c>
      <c r="I30" s="79">
        <v>0</v>
      </c>
      <c r="J30" s="79" t="str">
        <f>IF(L30&lt;&gt;"","-","")</f>
        <v>-</v>
      </c>
      <c r="K30" s="80" t="str">
        <f>IF(L30&lt;&gt;"","-","")</f>
        <v>-</v>
      </c>
      <c r="L30" s="81" t="s">
        <v>226</v>
      </c>
      <c r="M30" s="223">
        <f t="shared" si="3"/>
        <v>0</v>
      </c>
      <c r="N30" s="224"/>
      <c r="O30" s="82"/>
      <c r="P30" s="234">
        <f ca="1" t="shared" si="4"/>
        <v>60</v>
      </c>
      <c r="Q30" s="226"/>
      <c r="R30" s="46"/>
      <c r="S30" s="83"/>
      <c r="T30" s="85"/>
      <c r="U30" s="85"/>
      <c r="V30" s="85"/>
      <c r="W30" s="85"/>
      <c r="X30" s="86"/>
      <c r="Z30" s="83"/>
      <c r="AA30" s="85"/>
      <c r="AB30" s="85"/>
      <c r="AC30" s="85"/>
      <c r="AD30" s="85"/>
      <c r="AE30" s="86"/>
      <c r="AH30" s="33"/>
      <c r="AI30" s="33"/>
      <c r="AJ30" s="33"/>
      <c r="AK30" s="33"/>
      <c r="AL30" s="53"/>
      <c r="AM30" s="53"/>
      <c r="AN30" s="53"/>
      <c r="AO30" s="39"/>
      <c r="AQ30" s="35">
        <f t="shared" si="5"/>
        <v>3</v>
      </c>
      <c r="AR30" s="24"/>
      <c r="AT30" s="24"/>
      <c r="AU30" s="24"/>
      <c r="AV30" s="53"/>
      <c r="AW30" s="53"/>
      <c r="AX30" s="53"/>
    </row>
    <row r="31" spans="1:50" s="35" customFormat="1" ht="21" customHeight="1" thickBot="1">
      <c r="A31" s="88" t="str">
        <f ca="1" t="shared" si="1"/>
        <v>PDL</v>
      </c>
      <c r="B31" s="89">
        <f ca="1" t="shared" si="1"/>
        <v>49</v>
      </c>
      <c r="C31" s="90">
        <v>8</v>
      </c>
      <c r="D31" s="182" t="str">
        <f ca="1" t="shared" si="2"/>
        <v>CAILLOU Quentin</v>
      </c>
      <c r="E31" s="92" t="str">
        <f ca="1" t="shared" si="2"/>
        <v>M</v>
      </c>
      <c r="F31" s="92">
        <v>0</v>
      </c>
      <c r="G31" s="93">
        <v>0</v>
      </c>
      <c r="H31" s="93">
        <v>0</v>
      </c>
      <c r="I31" s="93">
        <v>10</v>
      </c>
      <c r="J31" s="93">
        <v>10</v>
      </c>
      <c r="K31" s="94">
        <f>IF(L31&lt;&gt;"","-","")</f>
      </c>
      <c r="L31" s="95"/>
      <c r="M31" s="235">
        <f t="shared" si="3"/>
        <v>20</v>
      </c>
      <c r="N31" s="236"/>
      <c r="O31" s="82"/>
      <c r="P31" s="234">
        <f ca="1" t="shared" si="4"/>
        <v>20</v>
      </c>
      <c r="Q31" s="226"/>
      <c r="R31" s="46"/>
      <c r="S31" s="100"/>
      <c r="T31" s="98"/>
      <c r="U31" s="98"/>
      <c r="V31" s="98"/>
      <c r="W31" s="98"/>
      <c r="X31" s="99"/>
      <c r="Z31" s="100"/>
      <c r="AA31" s="98"/>
      <c r="AB31" s="98"/>
      <c r="AC31" s="98"/>
      <c r="AD31" s="98"/>
      <c r="AE31" s="99"/>
      <c r="AH31" s="33"/>
      <c r="AI31" s="33"/>
      <c r="AJ31" s="33"/>
      <c r="AK31" s="33"/>
      <c r="AL31" s="53"/>
      <c r="AM31" s="53"/>
      <c r="AN31" s="53"/>
      <c r="AO31" s="39"/>
      <c r="AQ31" s="35">
        <f t="shared" si="5"/>
        <v>4</v>
      </c>
      <c r="AR31" s="24"/>
      <c r="AT31" s="24"/>
      <c r="AU31" s="24"/>
      <c r="AV31" s="53"/>
      <c r="AW31" s="53"/>
      <c r="AX31" s="53"/>
    </row>
    <row r="32" spans="1:50" s="35" customFormat="1" ht="14.25" customHeight="1">
      <c r="A32" s="39"/>
      <c r="B32" s="39"/>
      <c r="C32" s="237" t="s">
        <v>101</v>
      </c>
      <c r="D32" s="237"/>
      <c r="E32" s="237"/>
      <c r="F32" s="237"/>
      <c r="G32" s="237"/>
      <c r="H32" s="237"/>
      <c r="I32" s="237"/>
      <c r="J32" s="237"/>
      <c r="K32" s="237"/>
      <c r="L32" s="237"/>
      <c r="M32" s="233" t="s">
        <v>102</v>
      </c>
      <c r="N32" s="233"/>
      <c r="O32" s="233"/>
      <c r="P32" s="233"/>
      <c r="Q32" s="233"/>
      <c r="R32" s="102"/>
      <c r="S32" s="102"/>
      <c r="T32" s="102"/>
      <c r="U32" s="102"/>
      <c r="V32" s="102"/>
      <c r="W32" s="102"/>
      <c r="X32" s="102"/>
      <c r="Y32" s="102"/>
      <c r="Z32" s="53"/>
      <c r="AA32" s="103"/>
      <c r="AB32" s="103"/>
      <c r="AC32" s="104"/>
      <c r="AD32" s="105"/>
      <c r="AE32" s="105"/>
      <c r="AF32" s="53"/>
      <c r="AG32" s="53"/>
      <c r="AH32" s="53"/>
      <c r="AI32" s="53"/>
      <c r="AN32" s="106"/>
      <c r="AO32" s="106"/>
      <c r="AP32" s="106"/>
      <c r="AR32" s="53"/>
      <c r="AS32" s="53"/>
      <c r="AT32" s="107"/>
      <c r="AU32" s="24"/>
      <c r="AV32" s="24"/>
      <c r="AW32" s="24"/>
      <c r="AX32" s="24"/>
    </row>
    <row r="33" spans="1:50" s="35" customFormat="1" ht="21" customHeight="1">
      <c r="A33" s="39"/>
      <c r="B33" s="39"/>
      <c r="C33" s="108"/>
      <c r="D33" s="39"/>
      <c r="E33" s="39"/>
      <c r="F33" s="39"/>
      <c r="G33" s="39"/>
      <c r="H33" s="39"/>
      <c r="I33" s="39"/>
      <c r="J33" s="39"/>
      <c r="K33" s="39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53"/>
      <c r="AA33" s="103"/>
      <c r="AB33" s="103"/>
      <c r="AC33" s="104"/>
      <c r="AD33" s="105"/>
      <c r="AE33" s="105"/>
      <c r="AF33" s="53"/>
      <c r="AG33" s="53"/>
      <c r="AH33" s="53"/>
      <c r="AI33" s="53"/>
      <c r="AN33" s="106"/>
      <c r="AO33" s="106"/>
      <c r="AP33" s="106"/>
      <c r="AR33" s="53"/>
      <c r="AS33" s="53"/>
      <c r="AT33" s="107"/>
      <c r="AU33" s="24"/>
      <c r="AV33" s="33"/>
      <c r="AW33" s="24"/>
      <c r="AX33" s="24"/>
    </row>
    <row r="34" spans="1:50" s="35" customFormat="1" ht="21" customHeight="1">
      <c r="A34" s="37"/>
      <c r="B34" s="37"/>
      <c r="C34" s="37"/>
      <c r="D34" s="109"/>
      <c r="E34" s="109"/>
      <c r="F34" s="109"/>
      <c r="G34" s="109"/>
      <c r="H34" s="109"/>
      <c r="I34" s="109"/>
      <c r="J34" s="109"/>
      <c r="K34" s="109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110"/>
      <c r="AG34" s="110"/>
      <c r="AH34" s="110"/>
      <c r="AI34" s="110"/>
      <c r="AJ34" s="110"/>
      <c r="AK34" s="37"/>
      <c r="AR34" s="53"/>
      <c r="AS34" s="53"/>
      <c r="AT34" s="107"/>
      <c r="AU34" s="33"/>
      <c r="AV34" s="33"/>
      <c r="AW34" s="24"/>
      <c r="AX34" s="24"/>
    </row>
    <row r="35" spans="1:46" s="35" customFormat="1" ht="14.25" customHeight="1" hidden="1">
      <c r="A35" s="37"/>
      <c r="B35" s="37"/>
      <c r="C35" s="55">
        <f>COUNT(L35:AE35,S42:X42,Z42:AE42)</f>
        <v>15</v>
      </c>
      <c r="D35" s="55"/>
      <c r="G35" s="227" t="s">
        <v>103</v>
      </c>
      <c r="H35" s="228"/>
      <c r="I35" s="228"/>
      <c r="J35" s="228"/>
      <c r="K35" s="229"/>
      <c r="L35" s="111">
        <v>1</v>
      </c>
      <c r="M35" s="111">
        <v>2</v>
      </c>
      <c r="N35" s="111">
        <v>4</v>
      </c>
      <c r="O35" s="111">
        <v>3</v>
      </c>
      <c r="P35" s="111">
        <v>6</v>
      </c>
      <c r="Q35" s="111">
        <v>5</v>
      </c>
      <c r="R35" s="111">
        <v>7</v>
      </c>
      <c r="S35" s="112">
        <v>9</v>
      </c>
      <c r="T35" s="112">
        <v>8</v>
      </c>
      <c r="U35" s="111"/>
      <c r="V35" s="111"/>
      <c r="W35" s="111">
        <v>11</v>
      </c>
      <c r="X35" s="111">
        <v>12</v>
      </c>
      <c r="Y35" s="111"/>
      <c r="Z35" s="111">
        <v>15</v>
      </c>
      <c r="AA35" s="111"/>
      <c r="AB35" s="111">
        <v>14</v>
      </c>
      <c r="AC35" s="111">
        <v>13</v>
      </c>
      <c r="AD35" s="111"/>
      <c r="AE35" s="111">
        <v>10</v>
      </c>
      <c r="AF35" s="113"/>
      <c r="AG35" s="113"/>
      <c r="AH35" s="113"/>
      <c r="AI35" s="113"/>
      <c r="AJ35" s="113"/>
      <c r="AK35" s="114"/>
      <c r="AL35" s="44"/>
      <c r="AM35" s="44"/>
      <c r="AN35" s="44"/>
      <c r="AO35" s="44"/>
      <c r="AT35" s="43"/>
    </row>
    <row r="36" spans="1:46" s="35" customFormat="1" ht="14.25" customHeight="1" hidden="1">
      <c r="A36" s="37"/>
      <c r="B36" s="37"/>
      <c r="G36" s="230" t="s">
        <v>104</v>
      </c>
      <c r="H36" s="231"/>
      <c r="I36" s="231"/>
      <c r="J36" s="231"/>
      <c r="K36" s="232"/>
      <c r="L36" s="111">
        <v>1</v>
      </c>
      <c r="M36" s="111">
        <v>1</v>
      </c>
      <c r="N36" s="111"/>
      <c r="O36" s="111">
        <v>1</v>
      </c>
      <c r="P36" s="111"/>
      <c r="Q36" s="111">
        <v>2</v>
      </c>
      <c r="R36" s="111">
        <v>3</v>
      </c>
      <c r="S36" s="112">
        <v>2</v>
      </c>
      <c r="T36" s="112">
        <v>3</v>
      </c>
      <c r="U36" s="111"/>
      <c r="V36" s="111"/>
      <c r="W36" s="111">
        <v>3</v>
      </c>
      <c r="X36" s="111">
        <v>4</v>
      </c>
      <c r="Y36" s="111"/>
      <c r="Z36" s="111">
        <v>5</v>
      </c>
      <c r="AA36" s="111"/>
      <c r="AB36" s="111">
        <v>4</v>
      </c>
      <c r="AC36" s="111">
        <v>4</v>
      </c>
      <c r="AD36" s="111"/>
      <c r="AE36" s="111">
        <v>3</v>
      </c>
      <c r="AF36" s="113"/>
      <c r="AG36" s="113"/>
      <c r="AH36" s="113"/>
      <c r="AI36" s="113"/>
      <c r="AJ36" s="113"/>
      <c r="AK36" s="114"/>
      <c r="AL36" s="44"/>
      <c r="AM36" s="44"/>
      <c r="AN36" s="44"/>
      <c r="AO36" s="44"/>
      <c r="AT36" s="43"/>
    </row>
    <row r="37" spans="1:46" s="35" customFormat="1" ht="14.25" customHeight="1" hidden="1">
      <c r="A37" s="37"/>
      <c r="B37" s="37"/>
      <c r="C37" s="55"/>
      <c r="G37" s="230" t="s">
        <v>105</v>
      </c>
      <c r="H37" s="231"/>
      <c r="I37" s="231"/>
      <c r="J37" s="231"/>
      <c r="K37" s="232"/>
      <c r="L37" s="111">
        <v>1</v>
      </c>
      <c r="M37" s="111">
        <v>1</v>
      </c>
      <c r="N37" s="111">
        <v>1</v>
      </c>
      <c r="O37" s="111">
        <v>1</v>
      </c>
      <c r="P37" s="111">
        <v>2</v>
      </c>
      <c r="Q37" s="111">
        <v>2</v>
      </c>
      <c r="R37" s="111">
        <v>2</v>
      </c>
      <c r="S37" s="112">
        <v>3</v>
      </c>
      <c r="T37" s="112">
        <v>1</v>
      </c>
      <c r="U37" s="111"/>
      <c r="V37" s="111"/>
      <c r="W37" s="111">
        <v>3</v>
      </c>
      <c r="X37" s="111">
        <v>3</v>
      </c>
      <c r="Y37" s="111"/>
      <c r="Z37" s="111">
        <v>4</v>
      </c>
      <c r="AA37" s="111"/>
      <c r="AB37" s="111">
        <v>5</v>
      </c>
      <c r="AC37" s="111">
        <v>4</v>
      </c>
      <c r="AD37" s="111"/>
      <c r="AE37" s="111">
        <v>2</v>
      </c>
      <c r="AF37" s="113"/>
      <c r="AG37" s="113"/>
      <c r="AH37" s="113"/>
      <c r="AI37" s="113"/>
      <c r="AJ37" s="113"/>
      <c r="AK37" s="114"/>
      <c r="AL37" s="44"/>
      <c r="AM37" s="44"/>
      <c r="AN37" s="44"/>
      <c r="AO37" s="44"/>
      <c r="AT37" s="43"/>
    </row>
    <row r="38" spans="1:46" s="35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6"/>
      <c r="AG38" s="6"/>
      <c r="AH38" s="6"/>
      <c r="AI38" s="6"/>
      <c r="AJ38" s="6"/>
      <c r="AK38" s="115"/>
      <c r="AL38" s="3"/>
      <c r="AM38" s="3"/>
      <c r="AN38" s="3"/>
      <c r="AO38" s="3"/>
      <c r="AP38" s="3"/>
      <c r="AQ38" s="3"/>
      <c r="AR38" s="3"/>
      <c r="AS38" s="3"/>
      <c r="AT38" s="7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218">
        <v>0</v>
      </c>
      <c r="M39" s="218">
        <v>0</v>
      </c>
      <c r="N39" s="218">
        <v>10</v>
      </c>
      <c r="O39" s="218">
        <v>10</v>
      </c>
      <c r="P39" s="218">
        <v>10</v>
      </c>
      <c r="Q39" s="218">
        <v>0</v>
      </c>
      <c r="R39" s="218">
        <v>10</v>
      </c>
      <c r="S39" s="218">
        <v>10</v>
      </c>
      <c r="T39" s="218">
        <v>10</v>
      </c>
      <c r="U39" s="218"/>
      <c r="V39" s="218"/>
      <c r="W39" s="218">
        <v>10</v>
      </c>
      <c r="X39" s="218">
        <v>0</v>
      </c>
      <c r="Y39" s="218"/>
      <c r="Z39" s="218">
        <v>0</v>
      </c>
      <c r="AA39" s="218"/>
      <c r="AB39" s="218">
        <v>10</v>
      </c>
      <c r="AC39" s="218">
        <v>0</v>
      </c>
      <c r="AD39" s="218"/>
      <c r="AE39" s="218">
        <v>10</v>
      </c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2:31" ht="15" hidden="1">
      <c r="L40" s="218">
        <v>7</v>
      </c>
      <c r="M40" s="218">
        <v>10</v>
      </c>
      <c r="N40" s="218">
        <v>0</v>
      </c>
      <c r="O40" s="218">
        <v>10</v>
      </c>
      <c r="P40" s="218">
        <v>0</v>
      </c>
      <c r="Q40" s="218">
        <v>10</v>
      </c>
      <c r="R40" s="218">
        <v>0</v>
      </c>
      <c r="S40" s="218">
        <v>0</v>
      </c>
      <c r="T40" s="218">
        <v>0</v>
      </c>
      <c r="U40" s="218"/>
      <c r="V40" s="218"/>
      <c r="W40" s="218">
        <v>0</v>
      </c>
      <c r="X40" s="218">
        <v>10</v>
      </c>
      <c r="Y40" s="218"/>
      <c r="Z40" s="218">
        <v>10</v>
      </c>
      <c r="AA40" s="218"/>
      <c r="AB40" s="218">
        <v>0</v>
      </c>
      <c r="AC40" s="218">
        <v>10</v>
      </c>
      <c r="AD40" s="218"/>
      <c r="AE40" s="218">
        <v>0</v>
      </c>
    </row>
    <row r="41" ht="5.25" customHeight="1" hidden="1"/>
    <row r="42" spans="4:31" ht="14.25" customHeight="1" hidden="1">
      <c r="D42" s="35"/>
      <c r="S42" s="117"/>
      <c r="T42" s="117"/>
      <c r="U42" s="117"/>
      <c r="V42" s="117"/>
      <c r="W42" s="117"/>
      <c r="X42" s="117"/>
      <c r="Y42" s="3"/>
      <c r="Z42" s="117"/>
      <c r="AA42" s="117"/>
      <c r="AB42" s="117"/>
      <c r="AC42" s="117"/>
      <c r="AD42" s="117"/>
      <c r="AE42" s="117"/>
    </row>
    <row r="43" spans="4:31" ht="15" hidden="1">
      <c r="D43" s="35"/>
      <c r="S43" s="218"/>
      <c r="T43" s="218"/>
      <c r="U43" s="218"/>
      <c r="V43" s="218"/>
      <c r="W43" s="218"/>
      <c r="X43" s="218"/>
      <c r="Z43" s="218"/>
      <c r="AA43" s="218"/>
      <c r="AB43" s="218"/>
      <c r="AC43" s="218"/>
      <c r="AD43" s="218"/>
      <c r="AE43" s="218"/>
    </row>
    <row r="44" spans="19:31" ht="15" hidden="1">
      <c r="S44" s="218"/>
      <c r="T44" s="218"/>
      <c r="U44" s="218"/>
      <c r="V44" s="218"/>
      <c r="W44" s="218"/>
      <c r="X44" s="218"/>
      <c r="Z44" s="218"/>
      <c r="AA44" s="218"/>
      <c r="AB44" s="218"/>
      <c r="AC44" s="218"/>
      <c r="AD44" s="218"/>
      <c r="AE44" s="218"/>
    </row>
    <row r="45" ht="4.5" customHeight="1" hidden="1"/>
    <row r="46" spans="19:31" ht="15" hidden="1">
      <c r="S46" s="218"/>
      <c r="T46" s="218"/>
      <c r="U46" s="218"/>
      <c r="V46" s="218"/>
      <c r="W46" s="218"/>
      <c r="X46" s="218"/>
      <c r="Z46" s="218"/>
      <c r="AA46" s="218"/>
      <c r="AB46" s="218"/>
      <c r="AC46" s="218"/>
      <c r="AD46" s="218"/>
      <c r="AE46" s="218"/>
    </row>
    <row r="47" spans="19:31" ht="15" hidden="1">
      <c r="S47" s="218"/>
      <c r="T47" s="218"/>
      <c r="U47" s="218"/>
      <c r="V47" s="218"/>
      <c r="W47" s="218"/>
      <c r="X47" s="218"/>
      <c r="Z47" s="218"/>
      <c r="AA47" s="218"/>
      <c r="AB47" s="218"/>
      <c r="AC47" s="218"/>
      <c r="AD47" s="218"/>
      <c r="AE47" s="218"/>
    </row>
  </sheetData>
  <sheetProtection selectLockedCells="1"/>
  <mergeCells count="51">
    <mergeCell ref="D5:F5"/>
    <mergeCell ref="M5:W5"/>
    <mergeCell ref="Y2:Y3"/>
    <mergeCell ref="Z2:Z3"/>
    <mergeCell ref="Z5:AB6"/>
    <mergeCell ref="G14:K14"/>
    <mergeCell ref="G15:K15"/>
    <mergeCell ref="D20:F20"/>
    <mergeCell ref="X1:Z1"/>
    <mergeCell ref="D2:F2"/>
    <mergeCell ref="G2:K2"/>
    <mergeCell ref="M2:N2"/>
    <mergeCell ref="O2:R2"/>
    <mergeCell ref="X2:X3"/>
    <mergeCell ref="G4:K6"/>
    <mergeCell ref="M24:N24"/>
    <mergeCell ref="AC5:AE6"/>
    <mergeCell ref="M6:O6"/>
    <mergeCell ref="P24:Q24"/>
    <mergeCell ref="M23:N23"/>
    <mergeCell ref="P23:Q23"/>
    <mergeCell ref="G12:K12"/>
    <mergeCell ref="G13:K13"/>
    <mergeCell ref="G11:K11"/>
    <mergeCell ref="G8:K8"/>
    <mergeCell ref="G9:K9"/>
    <mergeCell ref="G10:K10"/>
    <mergeCell ref="G16:K16"/>
    <mergeCell ref="Z20:AE20"/>
    <mergeCell ref="S22:X22"/>
    <mergeCell ref="Z22:AE22"/>
    <mergeCell ref="Z19:AE19"/>
    <mergeCell ref="M25:N25"/>
    <mergeCell ref="P25:Q25"/>
    <mergeCell ref="M27:N27"/>
    <mergeCell ref="P27:Q27"/>
    <mergeCell ref="M26:N26"/>
    <mergeCell ref="P26:Q26"/>
    <mergeCell ref="P28:Q28"/>
    <mergeCell ref="G35:K35"/>
    <mergeCell ref="G36:K36"/>
    <mergeCell ref="M32:Q32"/>
    <mergeCell ref="M31:N31"/>
    <mergeCell ref="C32:L32"/>
    <mergeCell ref="P31:Q31"/>
    <mergeCell ref="M28:N28"/>
    <mergeCell ref="G37:K37"/>
    <mergeCell ref="M29:N29"/>
    <mergeCell ref="P29:Q29"/>
    <mergeCell ref="M30:N30"/>
    <mergeCell ref="P30:Q3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6" zoomScaleNormal="86" workbookViewId="0" topLeftCell="C8">
      <pane ySplit="1" topLeftCell="BM9" activePane="bottomLeft" state="frozen"/>
      <selection pane="topLeft" activeCell="C8" sqref="C8"/>
      <selection pane="bottomLeft" activeCell="G8" sqref="G8:K8"/>
    </sheetView>
  </sheetViews>
  <sheetFormatPr defaultColWidth="4.00390625" defaultRowHeight="12.75"/>
  <cols>
    <col min="1" max="1" width="6.140625" style="8" hidden="1" customWidth="1"/>
    <col min="2" max="2" width="5.140625" style="8" hidden="1" customWidth="1"/>
    <col min="3" max="3" width="4.421875" style="8" customWidth="1"/>
    <col min="4" max="4" width="22.140625" style="8" customWidth="1"/>
    <col min="5" max="5" width="3.140625" style="8" customWidth="1"/>
    <col min="6" max="6" width="7.7109375" style="8" customWidth="1"/>
    <col min="7" max="11" width="3.8515625" style="8" customWidth="1"/>
    <col min="12" max="41" width="4.00390625" style="8" customWidth="1"/>
    <col min="42" max="42" width="20.00390625" style="8" hidden="1" customWidth="1"/>
    <col min="43" max="43" width="4.00390625" style="8" hidden="1" customWidth="1"/>
    <col min="44" max="45" width="4.00390625" style="8" customWidth="1"/>
    <col min="46" max="46" width="10.421875" style="13" customWidth="1"/>
    <col min="47" max="238" width="11.421875" style="8" customWidth="1"/>
    <col min="239" max="240" width="4.00390625" style="8" customWidth="1"/>
    <col min="241" max="241" width="4.421875" style="8" customWidth="1"/>
    <col min="242" max="242" width="22.140625" style="8" customWidth="1"/>
    <col min="243" max="243" width="3.140625" style="8" customWidth="1"/>
    <col min="244" max="244" width="7.7109375" style="8" customWidth="1"/>
    <col min="245" max="245" width="19.421875" style="8" customWidth="1"/>
    <col min="246" max="254" width="4.00390625" style="8" customWidth="1"/>
    <col min="255" max="16384" width="4.00390625" style="8" customWidth="1"/>
  </cols>
  <sheetData>
    <row r="1" spans="1:47" ht="15.75" thickBot="1">
      <c r="A1" s="1"/>
      <c r="B1" s="1"/>
      <c r="C1" s="2">
        <v>6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263" t="s">
        <v>0</v>
      </c>
      <c r="Y1" s="263"/>
      <c r="Z1" s="263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9"/>
      <c r="D2" s="264" t="s">
        <v>1</v>
      </c>
      <c r="E2" s="264"/>
      <c r="F2" s="265"/>
      <c r="G2" s="266" t="s">
        <v>401</v>
      </c>
      <c r="H2" s="266"/>
      <c r="I2" s="266"/>
      <c r="J2" s="266"/>
      <c r="K2" s="266"/>
      <c r="L2" s="4">
        <v>2</v>
      </c>
      <c r="M2" s="256" t="s">
        <v>3</v>
      </c>
      <c r="N2" s="256"/>
      <c r="O2" s="267">
        <f ca="1">TODAY()</f>
        <v>42163</v>
      </c>
      <c r="P2" s="267"/>
      <c r="Q2" s="267"/>
      <c r="R2" s="267"/>
      <c r="S2" s="5"/>
      <c r="T2" s="10" t="s">
        <v>185</v>
      </c>
      <c r="U2" s="10"/>
      <c r="V2" s="10"/>
      <c r="W2" s="5"/>
      <c r="X2" s="268" t="str">
        <f>IF(T2="","",T2)</f>
        <v>2</v>
      </c>
      <c r="Y2" s="268">
        <f>IF(U2="","",U2)</f>
      </c>
      <c r="Z2" s="268">
        <f>IF(V2="","",V2)</f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1"/>
      <c r="M3" s="11"/>
      <c r="N3" s="5"/>
      <c r="O3" s="5"/>
      <c r="P3" s="5"/>
      <c r="Q3" s="5"/>
      <c r="R3" s="5"/>
      <c r="S3" s="5"/>
      <c r="T3" s="3"/>
      <c r="U3" s="3"/>
      <c r="V3" s="3"/>
      <c r="W3" s="5"/>
      <c r="X3" s="269"/>
      <c r="Y3" s="269"/>
      <c r="Z3" s="269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5" customHeight="1" thickBot="1">
      <c r="A4" s="1"/>
      <c r="B4" s="1"/>
      <c r="C4" s="9"/>
      <c r="D4" s="3"/>
      <c r="E4" s="3"/>
      <c r="G4" s="270"/>
      <c r="H4" s="270"/>
      <c r="I4" s="270"/>
      <c r="J4" s="270"/>
      <c r="K4" s="27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5" customHeight="1" thickTop="1">
      <c r="A5" s="1"/>
      <c r="B5" s="1"/>
      <c r="C5" s="9"/>
      <c r="D5" s="271" t="s">
        <v>5</v>
      </c>
      <c r="E5" s="271"/>
      <c r="F5" s="272"/>
      <c r="G5" s="270"/>
      <c r="H5" s="270"/>
      <c r="I5" s="270"/>
      <c r="J5" s="270"/>
      <c r="K5" s="270"/>
      <c r="L5" s="3"/>
      <c r="M5" s="273" t="s">
        <v>6</v>
      </c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5"/>
      <c r="Y5" s="5"/>
      <c r="Z5" s="274" t="s">
        <v>7</v>
      </c>
      <c r="AA5" s="274"/>
      <c r="AB5" s="275"/>
      <c r="AC5" s="250" t="str">
        <f>LEFT(G2,2)</f>
        <v>31</v>
      </c>
      <c r="AD5" s="251"/>
      <c r="AE5" s="252"/>
      <c r="AH5" s="6"/>
      <c r="AI5" s="6"/>
      <c r="AJ5" s="6"/>
      <c r="AK5" s="12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270"/>
      <c r="H6" s="270"/>
      <c r="I6" s="270"/>
      <c r="J6" s="270"/>
      <c r="K6" s="270"/>
      <c r="L6" s="3"/>
      <c r="M6" s="256" t="s">
        <v>8</v>
      </c>
      <c r="N6" s="256"/>
      <c r="O6" s="256"/>
      <c r="P6" s="3"/>
      <c r="Q6" s="3"/>
      <c r="R6" s="3"/>
      <c r="S6" s="3"/>
      <c r="T6" s="3"/>
      <c r="U6" s="3"/>
      <c r="V6" s="3"/>
      <c r="W6" s="5"/>
      <c r="X6" s="5"/>
      <c r="Y6" s="5"/>
      <c r="Z6" s="274"/>
      <c r="AA6" s="274"/>
      <c r="AB6" s="275"/>
      <c r="AC6" s="253"/>
      <c r="AD6" s="254"/>
      <c r="AE6" s="255"/>
      <c r="AH6" s="6"/>
      <c r="AI6" s="6"/>
      <c r="AJ6" s="6"/>
      <c r="AK6" s="12"/>
      <c r="AL6" s="14"/>
      <c r="AM6" s="14"/>
      <c r="AN6" s="14"/>
      <c r="AO6" s="14"/>
    </row>
    <row r="7" spans="1:44" ht="22.5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5"/>
      <c r="AG7" s="15"/>
      <c r="AH7" s="15"/>
      <c r="AI7" s="15"/>
      <c r="AJ7" s="15"/>
      <c r="AK7" s="16"/>
      <c r="AP7" s="17"/>
      <c r="AQ7" s="3"/>
      <c r="AR7" s="3"/>
    </row>
    <row r="8" spans="1:46" ht="19.5" customHeight="1">
      <c r="A8" s="18" t="s">
        <v>9</v>
      </c>
      <c r="B8" s="18" t="s">
        <v>10</v>
      </c>
      <c r="C8" s="19" t="s">
        <v>11</v>
      </c>
      <c r="D8" s="20" t="s">
        <v>12</v>
      </c>
      <c r="E8" s="20" t="s">
        <v>13</v>
      </c>
      <c r="F8" s="19" t="s">
        <v>14</v>
      </c>
      <c r="G8" s="288" t="s">
        <v>15</v>
      </c>
      <c r="H8" s="288"/>
      <c r="I8" s="288"/>
      <c r="J8" s="288"/>
      <c r="K8" s="288"/>
      <c r="L8" s="157" t="s">
        <v>77</v>
      </c>
      <c r="M8" s="157" t="s">
        <v>80</v>
      </c>
      <c r="N8" s="157" t="s">
        <v>82</v>
      </c>
      <c r="O8" s="157" t="s">
        <v>16</v>
      </c>
      <c r="P8" s="157" t="s">
        <v>33</v>
      </c>
      <c r="Q8" s="157" t="s">
        <v>32</v>
      </c>
      <c r="R8" s="157" t="s">
        <v>78</v>
      </c>
      <c r="S8" s="157" t="s">
        <v>21</v>
      </c>
      <c r="T8" s="157" t="s">
        <v>18</v>
      </c>
      <c r="U8" s="157" t="s">
        <v>25</v>
      </c>
      <c r="V8" s="187" t="s">
        <v>26</v>
      </c>
      <c r="W8" s="157" t="s">
        <v>23</v>
      </c>
      <c r="X8" s="158" t="s">
        <v>81</v>
      </c>
      <c r="Y8" s="157" t="s">
        <v>20</v>
      </c>
      <c r="Z8" s="158" t="s">
        <v>17</v>
      </c>
      <c r="AE8" s="23"/>
      <c r="AF8" s="23"/>
      <c r="AG8" s="23"/>
      <c r="AH8" s="24"/>
      <c r="AI8" s="24"/>
      <c r="AJ8" s="24"/>
      <c r="AK8" s="24"/>
      <c r="AL8" s="24"/>
      <c r="AM8" s="24"/>
      <c r="AN8" s="24"/>
      <c r="AP8" s="25" t="s">
        <v>207</v>
      </c>
      <c r="AT8" s="8"/>
    </row>
    <row r="9" spans="1:43" s="35" customFormat="1" ht="18.75" customHeight="1">
      <c r="A9" s="26" t="s">
        <v>45</v>
      </c>
      <c r="B9" s="26">
        <v>72</v>
      </c>
      <c r="C9" s="27">
        <f aca="true" ca="1" t="shared" si="0" ref="C9:C14">OFFSET(C9,15,0)</f>
        <v>1</v>
      </c>
      <c r="D9" s="78" t="s">
        <v>402</v>
      </c>
      <c r="E9" s="26" t="s">
        <v>39</v>
      </c>
      <c r="F9" s="26">
        <v>46</v>
      </c>
      <c r="G9" s="287" t="s">
        <v>238</v>
      </c>
      <c r="H9" s="287"/>
      <c r="I9" s="287"/>
      <c r="J9" s="287"/>
      <c r="K9" s="287"/>
      <c r="L9" s="30" t="s">
        <v>43</v>
      </c>
      <c r="M9" s="31"/>
      <c r="N9" s="31"/>
      <c r="O9" s="30" t="s">
        <v>50</v>
      </c>
      <c r="P9" s="31"/>
      <c r="Q9" s="31"/>
      <c r="R9" s="30" t="s">
        <v>140</v>
      </c>
      <c r="S9" s="31"/>
      <c r="T9" s="31"/>
      <c r="U9" s="30" t="s">
        <v>41</v>
      </c>
      <c r="V9" s="31"/>
      <c r="W9" s="31"/>
      <c r="X9" s="31"/>
      <c r="Y9" s="30" t="s">
        <v>41</v>
      </c>
      <c r="Z9" s="31"/>
      <c r="AE9" s="32"/>
      <c r="AF9" s="32"/>
      <c r="AG9" s="32"/>
      <c r="AH9" s="33"/>
      <c r="AI9" s="33"/>
      <c r="AJ9" s="33"/>
      <c r="AK9" s="34"/>
      <c r="AL9" s="33"/>
      <c r="AM9" s="34"/>
      <c r="AN9" s="33"/>
      <c r="AP9" s="25" t="s">
        <v>210</v>
      </c>
      <c r="AQ9" s="37">
        <f>IF(E9="M",100,IF(E9=1,100,IF(E9="","",120)))</f>
        <v>100</v>
      </c>
    </row>
    <row r="10" spans="1:42" s="37" customFormat="1" ht="21" customHeight="1">
      <c r="A10" s="26" t="s">
        <v>45</v>
      </c>
      <c r="B10" s="26">
        <v>44</v>
      </c>
      <c r="C10" s="27">
        <f ca="1" t="shared" si="0"/>
        <v>2</v>
      </c>
      <c r="D10" s="78" t="s">
        <v>403</v>
      </c>
      <c r="E10" s="26" t="s">
        <v>39</v>
      </c>
      <c r="F10" s="26">
        <v>51</v>
      </c>
      <c r="G10" s="287" t="s">
        <v>161</v>
      </c>
      <c r="H10" s="287"/>
      <c r="I10" s="287"/>
      <c r="J10" s="287"/>
      <c r="K10" s="287"/>
      <c r="L10" s="30" t="s">
        <v>49</v>
      </c>
      <c r="M10" s="31"/>
      <c r="N10" s="31"/>
      <c r="O10" s="31"/>
      <c r="P10" s="31"/>
      <c r="Q10" s="30" t="s">
        <v>41</v>
      </c>
      <c r="R10" s="31"/>
      <c r="S10" s="30" t="s">
        <v>49</v>
      </c>
      <c r="T10" s="31"/>
      <c r="U10" s="31"/>
      <c r="V10" s="30"/>
      <c r="W10" s="31"/>
      <c r="X10" s="31"/>
      <c r="Y10" s="31"/>
      <c r="Z10" s="30"/>
      <c r="AE10" s="32"/>
      <c r="AF10" s="32"/>
      <c r="AG10" s="32"/>
      <c r="AH10" s="33"/>
      <c r="AI10" s="33"/>
      <c r="AJ10" s="33"/>
      <c r="AK10" s="34"/>
      <c r="AL10" s="33"/>
      <c r="AM10" s="34"/>
      <c r="AN10" s="33"/>
      <c r="AP10" s="36" t="s">
        <v>212</v>
      </c>
    </row>
    <row r="11" spans="1:42" s="35" customFormat="1" ht="21" customHeight="1">
      <c r="A11" s="26" t="s">
        <v>45</v>
      </c>
      <c r="B11" s="26">
        <v>72</v>
      </c>
      <c r="C11" s="27">
        <f ca="1" t="shared" si="0"/>
        <v>3</v>
      </c>
      <c r="D11" s="159" t="s">
        <v>404</v>
      </c>
      <c r="E11" s="26" t="s">
        <v>39</v>
      </c>
      <c r="F11" s="26">
        <v>52</v>
      </c>
      <c r="G11" s="287" t="s">
        <v>332</v>
      </c>
      <c r="H11" s="287"/>
      <c r="I11" s="287"/>
      <c r="J11" s="287"/>
      <c r="K11" s="287"/>
      <c r="L11" s="31"/>
      <c r="M11" s="30" t="s">
        <v>41</v>
      </c>
      <c r="N11" s="31"/>
      <c r="O11" s="31"/>
      <c r="P11" s="30" t="s">
        <v>49</v>
      </c>
      <c r="Q11" s="31"/>
      <c r="R11" s="30" t="s">
        <v>42</v>
      </c>
      <c r="S11" s="31"/>
      <c r="T11" s="31"/>
      <c r="U11" s="31"/>
      <c r="V11" s="31"/>
      <c r="W11" s="30" t="s">
        <v>41</v>
      </c>
      <c r="X11" s="31"/>
      <c r="Y11" s="31"/>
      <c r="Z11" s="30"/>
      <c r="AP11" s="36" t="s">
        <v>215</v>
      </c>
    </row>
    <row r="12" spans="1:42" s="35" customFormat="1" ht="21" customHeight="1">
      <c r="A12" s="26" t="s">
        <v>45</v>
      </c>
      <c r="B12" s="26">
        <v>44</v>
      </c>
      <c r="C12" s="27">
        <f ca="1" t="shared" si="0"/>
        <v>4</v>
      </c>
      <c r="D12" s="78" t="s">
        <v>405</v>
      </c>
      <c r="E12" s="26" t="s">
        <v>39</v>
      </c>
      <c r="F12" s="26">
        <v>57</v>
      </c>
      <c r="G12" s="287" t="s">
        <v>406</v>
      </c>
      <c r="H12" s="287"/>
      <c r="I12" s="287"/>
      <c r="J12" s="287"/>
      <c r="K12" s="287"/>
      <c r="L12" s="31"/>
      <c r="M12" s="30" t="s">
        <v>136</v>
      </c>
      <c r="N12" s="31"/>
      <c r="O12" s="30" t="s">
        <v>49</v>
      </c>
      <c r="P12" s="31"/>
      <c r="Q12" s="31"/>
      <c r="R12" s="31"/>
      <c r="S12" s="31"/>
      <c r="T12" s="30" t="s">
        <v>49</v>
      </c>
      <c r="U12" s="31"/>
      <c r="V12" s="30"/>
      <c r="W12" s="31"/>
      <c r="X12" s="30"/>
      <c r="Y12" s="31"/>
      <c r="Z12" s="31"/>
      <c r="AP12" s="36" t="s">
        <v>218</v>
      </c>
    </row>
    <row r="13" spans="1:42" s="35" customFormat="1" ht="21" customHeight="1">
      <c r="A13" s="26" t="s">
        <v>45</v>
      </c>
      <c r="B13" s="26">
        <v>49</v>
      </c>
      <c r="C13" s="27">
        <f ca="1" t="shared" si="0"/>
        <v>5</v>
      </c>
      <c r="D13" s="78" t="s">
        <v>407</v>
      </c>
      <c r="E13" s="26" t="s">
        <v>39</v>
      </c>
      <c r="F13" s="26">
        <v>58</v>
      </c>
      <c r="G13" s="287" t="s">
        <v>408</v>
      </c>
      <c r="H13" s="287"/>
      <c r="I13" s="287"/>
      <c r="J13" s="287"/>
      <c r="K13" s="287"/>
      <c r="L13" s="31"/>
      <c r="M13" s="31"/>
      <c r="N13" s="30" t="s">
        <v>42</v>
      </c>
      <c r="O13" s="31"/>
      <c r="P13" s="31"/>
      <c r="Q13" s="30" t="s">
        <v>136</v>
      </c>
      <c r="R13" s="31"/>
      <c r="S13" s="31"/>
      <c r="T13" s="30" t="s">
        <v>41</v>
      </c>
      <c r="U13" s="31"/>
      <c r="V13" s="31"/>
      <c r="W13" s="30" t="s">
        <v>48</v>
      </c>
      <c r="X13" s="31"/>
      <c r="Y13" s="30" t="s">
        <v>49</v>
      </c>
      <c r="Z13" s="31"/>
      <c r="AP13" s="36" t="s">
        <v>222</v>
      </c>
    </row>
    <row r="14" spans="1:42" s="35" customFormat="1" ht="21" customHeight="1">
      <c r="A14" s="26" t="s">
        <v>45</v>
      </c>
      <c r="B14" s="26">
        <v>53</v>
      </c>
      <c r="C14" s="27">
        <f ca="1" t="shared" si="0"/>
        <v>6</v>
      </c>
      <c r="D14" s="159" t="s">
        <v>409</v>
      </c>
      <c r="E14" s="26" t="s">
        <v>39</v>
      </c>
      <c r="F14" s="26">
        <v>58</v>
      </c>
      <c r="G14" s="287" t="s">
        <v>182</v>
      </c>
      <c r="H14" s="287"/>
      <c r="I14" s="287"/>
      <c r="J14" s="287"/>
      <c r="K14" s="287"/>
      <c r="L14" s="31"/>
      <c r="M14" s="31"/>
      <c r="N14" s="30" t="s">
        <v>41</v>
      </c>
      <c r="O14" s="31"/>
      <c r="P14" s="30" t="s">
        <v>42</v>
      </c>
      <c r="Q14" s="31"/>
      <c r="R14" s="31"/>
      <c r="S14" s="30" t="s">
        <v>41</v>
      </c>
      <c r="T14" s="31"/>
      <c r="U14" s="30" t="s">
        <v>49</v>
      </c>
      <c r="V14" s="31"/>
      <c r="W14" s="31"/>
      <c r="X14" s="30"/>
      <c r="Y14" s="31"/>
      <c r="Z14" s="31"/>
      <c r="AP14" s="36" t="s">
        <v>225</v>
      </c>
    </row>
    <row r="15" spans="1:42" s="35" customFormat="1" ht="21" customHeight="1" hidden="1">
      <c r="A15" s="39"/>
      <c r="B15" s="39"/>
      <c r="C15" s="40"/>
      <c r="D15" s="129"/>
      <c r="E15" s="39"/>
      <c r="F15" s="39"/>
      <c r="G15" s="160"/>
      <c r="H15" s="160"/>
      <c r="I15" s="160"/>
      <c r="J15" s="160"/>
      <c r="K15" s="160"/>
      <c r="L15" s="161"/>
      <c r="M15" s="161"/>
      <c r="N15" s="163"/>
      <c r="O15" s="161"/>
      <c r="P15" s="161"/>
      <c r="Q15" s="161"/>
      <c r="R15" s="163"/>
      <c r="S15" s="161"/>
      <c r="T15" s="161"/>
      <c r="U15" s="163"/>
      <c r="V15" s="161"/>
      <c r="W15" s="161"/>
      <c r="X15" s="161"/>
      <c r="Y15" s="163"/>
      <c r="Z15" s="161"/>
      <c r="AA15" s="161"/>
      <c r="AB15" s="163"/>
      <c r="AP15" s="36"/>
    </row>
    <row r="16" spans="1:42" s="35" customFormat="1" ht="21" customHeight="1" hidden="1">
      <c r="A16" s="39"/>
      <c r="B16" s="39"/>
      <c r="C16" s="40"/>
      <c r="D16" s="129"/>
      <c r="E16" s="39"/>
      <c r="F16" s="39"/>
      <c r="G16" s="164"/>
      <c r="H16" s="164"/>
      <c r="I16" s="164"/>
      <c r="J16" s="164"/>
      <c r="K16" s="164"/>
      <c r="L16" s="161"/>
      <c r="M16" s="161"/>
      <c r="N16" s="161"/>
      <c r="O16" s="163"/>
      <c r="P16" s="161"/>
      <c r="Q16" s="161"/>
      <c r="R16" s="163"/>
      <c r="S16" s="161"/>
      <c r="T16" s="161"/>
      <c r="U16" s="161"/>
      <c r="V16" s="161"/>
      <c r="W16" s="161"/>
      <c r="X16" s="163"/>
      <c r="Y16" s="161"/>
      <c r="Z16" s="163"/>
      <c r="AA16" s="161"/>
      <c r="AB16" s="161"/>
      <c r="AP16" s="36"/>
    </row>
    <row r="17" spans="1:50" s="35" customFormat="1" ht="21" customHeight="1" hidden="1">
      <c r="A17" s="39"/>
      <c r="B17" s="39"/>
      <c r="C17" s="40"/>
      <c r="D17" s="41"/>
      <c r="E17" s="41"/>
      <c r="F17" s="41"/>
      <c r="G17" s="41"/>
      <c r="H17" s="41"/>
      <c r="I17" s="41"/>
      <c r="J17" s="41"/>
      <c r="K17" s="41"/>
      <c r="L17" s="32"/>
      <c r="M17" s="32"/>
      <c r="N17" s="32"/>
      <c r="O17" s="38"/>
      <c r="P17" s="32"/>
      <c r="Q17" s="32"/>
      <c r="R17" s="32"/>
      <c r="S17" s="32"/>
      <c r="T17" s="32"/>
      <c r="U17" s="38"/>
      <c r="V17" s="32"/>
      <c r="W17" s="32"/>
      <c r="X17" s="38"/>
      <c r="Y17" s="32"/>
      <c r="Z17" s="165"/>
      <c r="AA17" s="165"/>
      <c r="AB17" s="165"/>
      <c r="AC17" s="165"/>
      <c r="AD17" s="165"/>
      <c r="AO17" s="33"/>
      <c r="AP17" s="33"/>
      <c r="AT17" s="43"/>
      <c r="AU17" s="44"/>
      <c r="AV17" s="44"/>
      <c r="AW17" s="44"/>
      <c r="AX17" s="44"/>
    </row>
    <row r="18" spans="1:50" s="35" customFormat="1" ht="21" customHeight="1" hidden="1">
      <c r="A18" s="39"/>
      <c r="B18" s="39"/>
      <c r="C18" s="40"/>
      <c r="D18" s="41"/>
      <c r="E18" s="41"/>
      <c r="F18" s="41"/>
      <c r="G18" s="41"/>
      <c r="H18" s="41"/>
      <c r="I18" s="41"/>
      <c r="J18" s="41"/>
      <c r="K18" s="41"/>
      <c r="L18" s="32"/>
      <c r="M18" s="32"/>
      <c r="N18" s="32"/>
      <c r="O18" s="38"/>
      <c r="P18" s="32"/>
      <c r="Q18" s="32"/>
      <c r="R18" s="32"/>
      <c r="S18" s="32"/>
      <c r="T18" s="32"/>
      <c r="U18" s="38"/>
      <c r="V18" s="32"/>
      <c r="W18" s="32"/>
      <c r="X18" s="38"/>
      <c r="Y18" s="32"/>
      <c r="Z18" s="45"/>
      <c r="AA18" s="45"/>
      <c r="AB18" s="45"/>
      <c r="AC18" s="45"/>
      <c r="AD18" s="45"/>
      <c r="AO18" s="33"/>
      <c r="AP18" s="33"/>
      <c r="AT18" s="43"/>
      <c r="AU18" s="44"/>
      <c r="AV18" s="44"/>
      <c r="AW18" s="44"/>
      <c r="AX18" s="44"/>
    </row>
    <row r="19" spans="1:50" s="35" customFormat="1" ht="21" customHeight="1" thickBot="1">
      <c r="A19" s="39"/>
      <c r="B19" s="39"/>
      <c r="C19" s="40"/>
      <c r="Q19" s="32"/>
      <c r="R19" s="32"/>
      <c r="S19" s="247" t="s">
        <v>75</v>
      </c>
      <c r="T19" s="247"/>
      <c r="U19" s="247"/>
      <c r="V19" s="247"/>
      <c r="W19" s="247"/>
      <c r="X19" s="247"/>
      <c r="Y19" s="32"/>
      <c r="Z19" s="166" t="s">
        <v>75</v>
      </c>
      <c r="AA19" s="167"/>
      <c r="AB19" s="167"/>
      <c r="AC19" s="167"/>
      <c r="AD19" s="167"/>
      <c r="AE19" s="167"/>
      <c r="AF19" s="32"/>
      <c r="AG19" s="38"/>
      <c r="AH19" s="32"/>
      <c r="AI19" s="32"/>
      <c r="AJ19" s="38"/>
      <c r="AK19" s="38"/>
      <c r="AL19" s="33"/>
      <c r="AM19" s="33"/>
      <c r="AN19" s="33"/>
      <c r="AO19" s="33"/>
      <c r="AP19" s="33"/>
      <c r="AT19" s="43"/>
      <c r="AU19" s="44"/>
      <c r="AV19" s="46"/>
      <c r="AW19" s="46"/>
      <c r="AX19" s="46"/>
    </row>
    <row r="20" spans="1:48" s="35" customFormat="1" ht="21" customHeight="1" thickBot="1">
      <c r="A20" s="39"/>
      <c r="B20" s="168"/>
      <c r="C20" s="168"/>
      <c r="D20" s="168"/>
      <c r="E20" s="168"/>
      <c r="F20" s="168"/>
      <c r="G20" s="169"/>
      <c r="H20" s="169"/>
      <c r="I20" s="169"/>
      <c r="J20" s="169"/>
      <c r="K20" s="23"/>
      <c r="L20" s="23"/>
      <c r="M20" s="23"/>
      <c r="N20" s="23"/>
      <c r="Q20" s="32"/>
      <c r="R20" s="32"/>
      <c r="S20" s="284" t="s">
        <v>85</v>
      </c>
      <c r="T20" s="285"/>
      <c r="U20" s="285"/>
      <c r="V20" s="285"/>
      <c r="W20" s="285"/>
      <c r="X20" s="286"/>
      <c r="Y20" s="32"/>
      <c r="Z20" s="166" t="s">
        <v>85</v>
      </c>
      <c r="AA20" s="166"/>
      <c r="AB20" s="166"/>
      <c r="AC20" s="166"/>
      <c r="AD20" s="166"/>
      <c r="AE20" s="166"/>
      <c r="AH20" s="44"/>
      <c r="AI20" s="48"/>
      <c r="AJ20" s="48"/>
      <c r="AK20" s="48"/>
      <c r="AL20" s="48"/>
      <c r="AM20" s="44"/>
      <c r="AN20" s="44"/>
      <c r="AQ20" s="33"/>
      <c r="AR20" s="33"/>
      <c r="AS20" s="33"/>
      <c r="AT20" s="49"/>
      <c r="AU20" s="46"/>
      <c r="AV20" s="46"/>
    </row>
    <row r="21" spans="1:47" s="35" customFormat="1" ht="21" customHeight="1" thickBot="1">
      <c r="A21" s="39"/>
      <c r="B21" s="39"/>
      <c r="S21" s="170">
        <f aca="true" t="shared" si="1" ref="S21:X21">IF(Z21="","",Z21)</f>
      </c>
      <c r="T21" s="171">
        <f t="shared" si="1"/>
      </c>
      <c r="U21" s="171">
        <f t="shared" si="1"/>
      </c>
      <c r="V21" s="171">
        <f t="shared" si="1"/>
      </c>
      <c r="W21" s="171">
        <f t="shared" si="1"/>
      </c>
      <c r="X21" s="172">
        <f t="shared" si="1"/>
      </c>
      <c r="Y21" s="23"/>
      <c r="Z21" s="173"/>
      <c r="AA21" s="173"/>
      <c r="AB21" s="173"/>
      <c r="AC21" s="173"/>
      <c r="AD21" s="173"/>
      <c r="AE21" s="173"/>
      <c r="AH21" s="24"/>
      <c r="AI21" s="24"/>
      <c r="AJ21" s="24"/>
      <c r="AK21" s="24"/>
      <c r="AL21" s="53"/>
      <c r="AM21" s="53"/>
      <c r="AN21" s="53"/>
      <c r="AP21" s="54"/>
      <c r="AU21" s="44"/>
    </row>
    <row r="22" spans="1:40" s="35" customFormat="1" ht="21" customHeight="1" thickBot="1">
      <c r="A22" s="37"/>
      <c r="B22" s="37"/>
      <c r="C22" s="55"/>
      <c r="D22" s="56"/>
      <c r="E22" s="56"/>
      <c r="F22" s="56"/>
      <c r="G22" s="56"/>
      <c r="H22" s="56"/>
      <c r="I22" s="56"/>
      <c r="J22" s="56"/>
      <c r="K22" s="56"/>
      <c r="L22" s="37"/>
      <c r="M22" s="37"/>
      <c r="N22" s="37"/>
      <c r="O22" s="37"/>
      <c r="P22" s="37"/>
      <c r="Q22" s="57"/>
      <c r="R22" s="57"/>
      <c r="S22" s="213" t="s">
        <v>88</v>
      </c>
      <c r="T22" s="214"/>
      <c r="U22" s="214"/>
      <c r="V22" s="214"/>
      <c r="W22" s="214"/>
      <c r="X22" s="162"/>
      <c r="Z22" s="166" t="s">
        <v>88</v>
      </c>
      <c r="AA22" s="167"/>
      <c r="AB22" s="167"/>
      <c r="AC22" s="167"/>
      <c r="AD22" s="167"/>
      <c r="AE22" s="167"/>
      <c r="AH22" s="58"/>
      <c r="AI22" s="58"/>
      <c r="AJ22" s="58"/>
      <c r="AK22" s="58"/>
      <c r="AL22" s="58"/>
      <c r="AM22" s="58"/>
      <c r="AN22" s="58"/>
    </row>
    <row r="23" spans="1:41" s="35" customFormat="1" ht="24.75" customHeight="1">
      <c r="A23" s="59" t="s">
        <v>9</v>
      </c>
      <c r="B23" s="60" t="s">
        <v>10</v>
      </c>
      <c r="C23" s="61" t="s">
        <v>11</v>
      </c>
      <c r="D23" s="62" t="s">
        <v>12</v>
      </c>
      <c r="E23" s="62" t="s">
        <v>13</v>
      </c>
      <c r="F23" s="63" t="s">
        <v>89</v>
      </c>
      <c r="G23" s="64" t="s">
        <v>90</v>
      </c>
      <c r="H23" s="64" t="s">
        <v>91</v>
      </c>
      <c r="I23" s="64" t="s">
        <v>92</v>
      </c>
      <c r="J23" s="64" t="s">
        <v>93</v>
      </c>
      <c r="K23" s="65" t="s">
        <v>94</v>
      </c>
      <c r="L23" s="66" t="s">
        <v>95</v>
      </c>
      <c r="M23" s="248" t="s">
        <v>96</v>
      </c>
      <c r="N23" s="249"/>
      <c r="O23" s="67" t="s">
        <v>97</v>
      </c>
      <c r="P23" s="234" t="s">
        <v>98</v>
      </c>
      <c r="Q23" s="226"/>
      <c r="R23" s="46"/>
      <c r="S23" s="174">
        <f aca="true" t="shared" si="2" ref="S23:X29">IF(Z23="","",Z23)</f>
      </c>
      <c r="T23" s="175">
        <f t="shared" si="2"/>
      </c>
      <c r="U23" s="175">
        <f t="shared" si="2"/>
      </c>
      <c r="V23" s="175">
        <f t="shared" si="2"/>
      </c>
      <c r="W23" s="175">
        <f t="shared" si="2"/>
      </c>
      <c r="X23" s="176">
        <f t="shared" si="2"/>
      </c>
      <c r="Z23" s="177"/>
      <c r="AA23" s="177"/>
      <c r="AB23" s="177"/>
      <c r="AC23" s="177"/>
      <c r="AD23" s="177"/>
      <c r="AE23" s="177"/>
      <c r="AH23" s="24"/>
      <c r="AI23" s="24"/>
      <c r="AJ23" s="24"/>
      <c r="AK23" s="24"/>
      <c r="AL23" s="53"/>
      <c r="AM23" s="53"/>
      <c r="AN23" s="53"/>
      <c r="AO23" s="74"/>
    </row>
    <row r="24" spans="1:43" s="35" customFormat="1" ht="24" customHeight="1">
      <c r="A24" s="75" t="str">
        <f aca="true" ca="1" t="shared" si="3" ref="A24:B29">OFFSET(A24,-15,0)</f>
        <v>PDL</v>
      </c>
      <c r="B24" s="76">
        <f ca="1" t="shared" si="3"/>
        <v>72</v>
      </c>
      <c r="C24" s="77">
        <v>1</v>
      </c>
      <c r="D24" s="78" t="str">
        <f aca="true" ca="1" t="shared" si="4" ref="D24:E29">OFFSET(D24,-15,0)</f>
        <v>BEAUDET Matteo</v>
      </c>
      <c r="E24" s="26" t="str">
        <f ca="1" t="shared" si="4"/>
        <v>M</v>
      </c>
      <c r="F24" s="26">
        <v>80</v>
      </c>
      <c r="G24" s="79">
        <v>0</v>
      </c>
      <c r="H24" s="79">
        <v>0</v>
      </c>
      <c r="I24" s="79">
        <v>7</v>
      </c>
      <c r="J24" s="79">
        <v>0</v>
      </c>
      <c r="K24" s="80">
        <v>0</v>
      </c>
      <c r="L24" s="81" t="s">
        <v>99</v>
      </c>
      <c r="M24" s="223">
        <f aca="true" t="shared" si="5" ref="M24:M29">SUM(G24:K24)</f>
        <v>7</v>
      </c>
      <c r="N24" s="224"/>
      <c r="O24" s="82"/>
      <c r="P24" s="225">
        <f aca="true" ca="1" t="shared" si="6" ref="P24:P29">SUM(OFFSET(P24,0,-10),OFFSET(P24,0,-3))</f>
        <v>87</v>
      </c>
      <c r="Q24" s="226"/>
      <c r="R24" s="46"/>
      <c r="S24" s="178">
        <f t="shared" si="2"/>
      </c>
      <c r="T24" s="179">
        <f t="shared" si="2"/>
      </c>
      <c r="U24" s="179">
        <f t="shared" si="2"/>
      </c>
      <c r="V24" s="179">
        <f t="shared" si="2"/>
      </c>
      <c r="W24" s="179">
        <f t="shared" si="2"/>
      </c>
      <c r="X24" s="180">
        <f t="shared" si="2"/>
      </c>
      <c r="Z24" s="181"/>
      <c r="AA24" s="181"/>
      <c r="AB24" s="181"/>
      <c r="AC24" s="181"/>
      <c r="AD24" s="181"/>
      <c r="AE24" s="181"/>
      <c r="AH24" s="33"/>
      <c r="AI24" s="33"/>
      <c r="AJ24" s="33"/>
      <c r="AK24" s="33"/>
      <c r="AL24" s="53"/>
      <c r="AM24" s="53"/>
      <c r="AN24" s="53"/>
      <c r="AO24" s="39"/>
      <c r="AQ24" s="35">
        <f aca="true" t="shared" si="7" ref="AQ24:AQ29">COUNT(G24:K24)</f>
        <v>5</v>
      </c>
    </row>
    <row r="25" spans="1:43" s="35" customFormat="1" ht="21" customHeight="1">
      <c r="A25" s="75" t="str">
        <f ca="1" t="shared" si="3"/>
        <v>PDL</v>
      </c>
      <c r="B25" s="76">
        <f ca="1" t="shared" si="3"/>
        <v>44</v>
      </c>
      <c r="C25" s="77">
        <v>2</v>
      </c>
      <c r="D25" s="78" t="str">
        <f ca="1" t="shared" si="4"/>
        <v>CHIHEB Ilyes</v>
      </c>
      <c r="E25" s="26" t="str">
        <f ca="1" t="shared" si="4"/>
        <v>M</v>
      </c>
      <c r="F25" s="26">
        <v>80</v>
      </c>
      <c r="G25" s="79">
        <v>10</v>
      </c>
      <c r="H25" s="79">
        <v>0</v>
      </c>
      <c r="I25" s="79">
        <v>10</v>
      </c>
      <c r="J25" s="79" t="str">
        <f>IF(L25&lt;&gt;"","-","")</f>
        <v>-</v>
      </c>
      <c r="K25" s="80" t="str">
        <f>IF(L25&lt;&gt;"","-","")</f>
        <v>-</v>
      </c>
      <c r="L25" s="81" t="s">
        <v>100</v>
      </c>
      <c r="M25" s="223">
        <f t="shared" si="5"/>
        <v>20</v>
      </c>
      <c r="N25" s="224"/>
      <c r="O25" s="82"/>
      <c r="P25" s="238">
        <f ca="1" t="shared" si="6"/>
        <v>100</v>
      </c>
      <c r="Q25" s="226"/>
      <c r="R25" s="46"/>
      <c r="S25" s="178">
        <f t="shared" si="2"/>
      </c>
      <c r="T25" s="179">
        <f t="shared" si="2"/>
      </c>
      <c r="U25" s="179">
        <f t="shared" si="2"/>
      </c>
      <c r="V25" s="179">
        <f t="shared" si="2"/>
      </c>
      <c r="W25" s="179">
        <f t="shared" si="2"/>
      </c>
      <c r="X25" s="180">
        <f t="shared" si="2"/>
      </c>
      <c r="Z25" s="181"/>
      <c r="AA25" s="181"/>
      <c r="AB25" s="181"/>
      <c r="AC25" s="181"/>
      <c r="AD25" s="181"/>
      <c r="AE25" s="181"/>
      <c r="AH25" s="33"/>
      <c r="AI25" s="33"/>
      <c r="AJ25" s="33"/>
      <c r="AK25" s="33"/>
      <c r="AL25" s="53"/>
      <c r="AM25" s="53"/>
      <c r="AN25" s="53"/>
      <c r="AO25" s="39"/>
      <c r="AQ25" s="35">
        <f t="shared" si="7"/>
        <v>3</v>
      </c>
    </row>
    <row r="26" spans="1:50" s="35" customFormat="1" ht="21" customHeight="1">
      <c r="A26" s="75" t="str">
        <f ca="1" t="shared" si="3"/>
        <v>PDL</v>
      </c>
      <c r="B26" s="76">
        <f ca="1" t="shared" si="3"/>
        <v>72</v>
      </c>
      <c r="C26" s="77">
        <v>3</v>
      </c>
      <c r="D26" s="159" t="str">
        <f ca="1" t="shared" si="4"/>
        <v>GUIMIER Pierre</v>
      </c>
      <c r="E26" s="26" t="str">
        <f ca="1" t="shared" si="4"/>
        <v>M</v>
      </c>
      <c r="F26" s="26">
        <v>40</v>
      </c>
      <c r="G26" s="79">
        <v>0</v>
      </c>
      <c r="H26" s="79">
        <v>10</v>
      </c>
      <c r="I26" s="79">
        <v>0</v>
      </c>
      <c r="J26" s="79">
        <v>0</v>
      </c>
      <c r="K26" s="80">
        <f>IF(L26&lt;&gt;"","-","")</f>
      </c>
      <c r="L26" s="81"/>
      <c r="M26" s="223">
        <f t="shared" si="5"/>
        <v>10</v>
      </c>
      <c r="N26" s="224"/>
      <c r="O26" s="82"/>
      <c r="P26" s="225">
        <f ca="1" t="shared" si="6"/>
        <v>50</v>
      </c>
      <c r="Q26" s="226"/>
      <c r="R26" s="46"/>
      <c r="S26" s="178">
        <f t="shared" si="2"/>
      </c>
      <c r="T26" s="179">
        <f t="shared" si="2"/>
      </c>
      <c r="U26" s="179">
        <f t="shared" si="2"/>
      </c>
      <c r="V26" s="179">
        <f t="shared" si="2"/>
      </c>
      <c r="W26" s="179">
        <f t="shared" si="2"/>
      </c>
      <c r="X26" s="180">
        <f t="shared" si="2"/>
      </c>
      <c r="Z26" s="181"/>
      <c r="AA26" s="181"/>
      <c r="AB26" s="181"/>
      <c r="AC26" s="181"/>
      <c r="AD26" s="181"/>
      <c r="AE26" s="181"/>
      <c r="AH26" s="33"/>
      <c r="AI26" s="33"/>
      <c r="AJ26" s="33"/>
      <c r="AK26" s="33"/>
      <c r="AL26" s="53"/>
      <c r="AM26" s="53"/>
      <c r="AN26" s="53"/>
      <c r="AO26" s="39"/>
      <c r="AQ26" s="35">
        <f t="shared" si="7"/>
        <v>4</v>
      </c>
      <c r="AR26" s="23"/>
      <c r="AT26" s="24"/>
      <c r="AU26" s="24"/>
      <c r="AV26" s="53"/>
      <c r="AW26" s="53"/>
      <c r="AX26" s="53"/>
    </row>
    <row r="27" spans="1:50" s="35" customFormat="1" ht="21" customHeight="1">
      <c r="A27" s="75" t="str">
        <f ca="1" t="shared" si="3"/>
        <v>PDL</v>
      </c>
      <c r="B27" s="76">
        <f ca="1" t="shared" si="3"/>
        <v>44</v>
      </c>
      <c r="C27" s="77">
        <v>4</v>
      </c>
      <c r="D27" s="78" t="str">
        <f ca="1" t="shared" si="4"/>
        <v>BRUEL Guillaume</v>
      </c>
      <c r="E27" s="26" t="str">
        <f ca="1" t="shared" si="4"/>
        <v>M</v>
      </c>
      <c r="F27" s="26">
        <v>77</v>
      </c>
      <c r="G27" s="79">
        <v>10</v>
      </c>
      <c r="H27" s="79">
        <v>10</v>
      </c>
      <c r="I27" s="79">
        <v>10</v>
      </c>
      <c r="J27" s="79" t="str">
        <f>IF(L27&lt;&gt;"","-","")</f>
        <v>-</v>
      </c>
      <c r="K27" s="80" t="str">
        <f>IF(L27&lt;&gt;"","-","")</f>
        <v>-</v>
      </c>
      <c r="L27" s="81" t="s">
        <v>100</v>
      </c>
      <c r="M27" s="223">
        <f t="shared" si="5"/>
        <v>30</v>
      </c>
      <c r="N27" s="224"/>
      <c r="O27" s="82"/>
      <c r="P27" s="238">
        <f ca="1" t="shared" si="6"/>
        <v>107</v>
      </c>
      <c r="Q27" s="226"/>
      <c r="R27" s="46"/>
      <c r="S27" s="178">
        <f t="shared" si="2"/>
      </c>
      <c r="T27" s="179">
        <f t="shared" si="2"/>
      </c>
      <c r="U27" s="179">
        <f t="shared" si="2"/>
      </c>
      <c r="V27" s="179">
        <f t="shared" si="2"/>
      </c>
      <c r="W27" s="179">
        <f t="shared" si="2"/>
      </c>
      <c r="X27" s="180">
        <f t="shared" si="2"/>
      </c>
      <c r="Z27" s="181"/>
      <c r="AA27" s="181"/>
      <c r="AB27" s="181"/>
      <c r="AC27" s="181"/>
      <c r="AD27" s="181"/>
      <c r="AE27" s="181"/>
      <c r="AH27" s="33"/>
      <c r="AI27" s="33"/>
      <c r="AJ27" s="33"/>
      <c r="AK27" s="33"/>
      <c r="AL27" s="53"/>
      <c r="AM27" s="53"/>
      <c r="AN27" s="53"/>
      <c r="AO27" s="39"/>
      <c r="AQ27" s="35">
        <f t="shared" si="7"/>
        <v>3</v>
      </c>
      <c r="AR27" s="24"/>
      <c r="AT27" s="24"/>
      <c r="AU27" s="24"/>
      <c r="AV27" s="53"/>
      <c r="AW27" s="53"/>
      <c r="AX27" s="53"/>
    </row>
    <row r="28" spans="1:50" s="35" customFormat="1" ht="21" customHeight="1">
      <c r="A28" s="75" t="str">
        <f ca="1" t="shared" si="3"/>
        <v>PDL</v>
      </c>
      <c r="B28" s="76">
        <f ca="1" t="shared" si="3"/>
        <v>49</v>
      </c>
      <c r="C28" s="77">
        <v>5</v>
      </c>
      <c r="D28" s="78" t="str">
        <f ca="1" t="shared" si="4"/>
        <v>GECCHELE Wilfried</v>
      </c>
      <c r="E28" s="26" t="str">
        <f ca="1" t="shared" si="4"/>
        <v>M</v>
      </c>
      <c r="F28" s="26">
        <v>50</v>
      </c>
      <c r="G28" s="79">
        <v>0</v>
      </c>
      <c r="H28" s="79">
        <v>10</v>
      </c>
      <c r="I28" s="79">
        <v>0</v>
      </c>
      <c r="J28" s="79">
        <v>10</v>
      </c>
      <c r="K28" s="80">
        <v>10</v>
      </c>
      <c r="L28" s="81" t="s">
        <v>99</v>
      </c>
      <c r="M28" s="223">
        <f t="shared" si="5"/>
        <v>30</v>
      </c>
      <c r="N28" s="224"/>
      <c r="O28" s="82"/>
      <c r="P28" s="225">
        <f ca="1" t="shared" si="6"/>
        <v>80</v>
      </c>
      <c r="Q28" s="226"/>
      <c r="R28" s="46"/>
      <c r="S28" s="178">
        <f t="shared" si="2"/>
      </c>
      <c r="T28" s="179">
        <f t="shared" si="2"/>
      </c>
      <c r="U28" s="179">
        <f t="shared" si="2"/>
      </c>
      <c r="V28" s="179">
        <f t="shared" si="2"/>
      </c>
      <c r="W28" s="179">
        <f t="shared" si="2"/>
      </c>
      <c r="X28" s="180">
        <f t="shared" si="2"/>
      </c>
      <c r="Z28" s="181"/>
      <c r="AA28" s="181"/>
      <c r="AB28" s="181"/>
      <c r="AC28" s="181"/>
      <c r="AD28" s="181"/>
      <c r="AE28" s="181"/>
      <c r="AH28" s="33"/>
      <c r="AI28" s="33"/>
      <c r="AJ28" s="33"/>
      <c r="AK28" s="33"/>
      <c r="AL28" s="53"/>
      <c r="AM28" s="53"/>
      <c r="AN28" s="53"/>
      <c r="AO28" s="39"/>
      <c r="AQ28" s="35">
        <f t="shared" si="7"/>
        <v>5</v>
      </c>
      <c r="AR28" s="33"/>
      <c r="AT28" s="24"/>
      <c r="AU28" s="24"/>
      <c r="AV28" s="53"/>
      <c r="AW28" s="53"/>
      <c r="AX28" s="53"/>
    </row>
    <row r="29" spans="1:50" s="35" customFormat="1" ht="21" customHeight="1" thickBot="1">
      <c r="A29" s="88" t="str">
        <f ca="1" t="shared" si="3"/>
        <v>PDL</v>
      </c>
      <c r="B29" s="89">
        <f ca="1" t="shared" si="3"/>
        <v>53</v>
      </c>
      <c r="C29" s="90">
        <v>6</v>
      </c>
      <c r="D29" s="182" t="str">
        <f ca="1" t="shared" si="4"/>
        <v>L Hote Alexandre</v>
      </c>
      <c r="E29" s="92" t="str">
        <f ca="1" t="shared" si="4"/>
        <v>M</v>
      </c>
      <c r="F29" s="92">
        <v>20</v>
      </c>
      <c r="G29" s="93">
        <v>0</v>
      </c>
      <c r="H29" s="93">
        <v>0</v>
      </c>
      <c r="I29" s="93">
        <v>0</v>
      </c>
      <c r="J29" s="93">
        <v>10</v>
      </c>
      <c r="K29" s="94">
        <f>IF(L29&lt;&gt;"","-","")</f>
      </c>
      <c r="L29" s="95"/>
      <c r="M29" s="235">
        <f t="shared" si="5"/>
        <v>10</v>
      </c>
      <c r="N29" s="236"/>
      <c r="O29" s="82"/>
      <c r="P29" s="225">
        <f ca="1" t="shared" si="6"/>
        <v>30</v>
      </c>
      <c r="Q29" s="226"/>
      <c r="R29" s="46"/>
      <c r="S29" s="183">
        <f t="shared" si="2"/>
      </c>
      <c r="T29" s="184">
        <f t="shared" si="2"/>
      </c>
      <c r="U29" s="184">
        <f t="shared" si="2"/>
      </c>
      <c r="V29" s="184">
        <f t="shared" si="2"/>
      </c>
      <c r="W29" s="184">
        <f t="shared" si="2"/>
      </c>
      <c r="X29" s="185">
        <f t="shared" si="2"/>
      </c>
      <c r="Z29" s="181"/>
      <c r="AA29" s="181"/>
      <c r="AB29" s="181"/>
      <c r="AC29" s="181"/>
      <c r="AD29" s="181"/>
      <c r="AE29" s="181"/>
      <c r="AH29" s="33"/>
      <c r="AI29" s="33"/>
      <c r="AJ29" s="33"/>
      <c r="AK29" s="33"/>
      <c r="AL29" s="53"/>
      <c r="AM29" s="53"/>
      <c r="AN29" s="53"/>
      <c r="AO29" s="39"/>
      <c r="AQ29" s="35">
        <f t="shared" si="7"/>
        <v>4</v>
      </c>
      <c r="AR29" s="24"/>
      <c r="AT29" s="24"/>
      <c r="AU29" s="24"/>
      <c r="AV29" s="53"/>
      <c r="AW29" s="53"/>
      <c r="AX29" s="53"/>
    </row>
    <row r="30" spans="1:50" s="35" customFormat="1" ht="21" customHeight="1">
      <c r="A30" s="39"/>
      <c r="B30" s="39"/>
      <c r="C30" s="283" t="s">
        <v>101</v>
      </c>
      <c r="D30" s="283"/>
      <c r="E30" s="283"/>
      <c r="F30" s="283"/>
      <c r="G30" s="283"/>
      <c r="H30" s="283"/>
      <c r="I30" s="283"/>
      <c r="J30" s="283"/>
      <c r="K30" s="283"/>
      <c r="L30" s="283"/>
      <c r="M30" s="282" t="s">
        <v>102</v>
      </c>
      <c r="N30" s="282"/>
      <c r="O30" s="282"/>
      <c r="P30" s="282"/>
      <c r="Q30" s="282"/>
      <c r="R30" s="46"/>
      <c r="AH30" s="33"/>
      <c r="AI30" s="33"/>
      <c r="AJ30" s="33"/>
      <c r="AK30" s="33"/>
      <c r="AL30" s="53"/>
      <c r="AM30" s="53"/>
      <c r="AN30" s="53"/>
      <c r="AO30" s="39"/>
      <c r="AR30" s="24"/>
      <c r="AT30" s="24"/>
      <c r="AU30" s="24"/>
      <c r="AV30" s="53"/>
      <c r="AW30" s="53"/>
      <c r="AX30" s="53"/>
    </row>
    <row r="31" spans="1:50" s="35" customFormat="1" ht="21" customHeight="1">
      <c r="A31" s="39"/>
      <c r="B31" s="39"/>
      <c r="C31" s="108"/>
      <c r="R31" s="105"/>
      <c r="S31" s="33"/>
      <c r="T31" s="33"/>
      <c r="U31" s="33"/>
      <c r="V31" s="33"/>
      <c r="W31" s="33"/>
      <c r="X31" s="33"/>
      <c r="Y31" s="53"/>
      <c r="Z31" s="33"/>
      <c r="AA31" s="33"/>
      <c r="AB31" s="33"/>
      <c r="AC31" s="33"/>
      <c r="AD31" s="33"/>
      <c r="AE31" s="33"/>
      <c r="AH31" s="33"/>
      <c r="AI31" s="33"/>
      <c r="AJ31" s="33"/>
      <c r="AK31" s="33"/>
      <c r="AL31" s="53"/>
      <c r="AM31" s="53"/>
      <c r="AN31" s="53"/>
      <c r="AO31" s="39"/>
      <c r="AR31" s="24"/>
      <c r="AT31" s="24"/>
      <c r="AU31" s="24"/>
      <c r="AV31" s="53"/>
      <c r="AW31" s="53"/>
      <c r="AX31" s="53"/>
    </row>
    <row r="32" spans="1:50" s="35" customFormat="1" ht="21" customHeight="1">
      <c r="A32" s="39"/>
      <c r="B32" s="39"/>
      <c r="C32" s="108"/>
      <c r="R32" s="102"/>
      <c r="S32" s="102"/>
      <c r="T32" s="102"/>
      <c r="U32" s="102"/>
      <c r="V32" s="102"/>
      <c r="W32" s="102"/>
      <c r="X32" s="102"/>
      <c r="Y32" s="102"/>
      <c r="Z32" s="53"/>
      <c r="AA32" s="103"/>
      <c r="AB32" s="103"/>
      <c r="AC32" s="104"/>
      <c r="AD32" s="105"/>
      <c r="AE32" s="105"/>
      <c r="AF32" s="53"/>
      <c r="AG32" s="53"/>
      <c r="AH32" s="53"/>
      <c r="AI32" s="53"/>
      <c r="AN32" s="106"/>
      <c r="AO32" s="106"/>
      <c r="AP32" s="106"/>
      <c r="AR32" s="53"/>
      <c r="AS32" s="53"/>
      <c r="AT32" s="107"/>
      <c r="AU32" s="24"/>
      <c r="AV32" s="24"/>
      <c r="AW32" s="24"/>
      <c r="AX32" s="24"/>
    </row>
    <row r="33" spans="1:50" s="35" customFormat="1" ht="21" customHeight="1">
      <c r="A33" s="39"/>
      <c r="B33" s="39"/>
      <c r="C33" s="108"/>
      <c r="D33" s="39"/>
      <c r="E33" s="39"/>
      <c r="F33" s="39"/>
      <c r="G33" s="39"/>
      <c r="H33" s="39"/>
      <c r="I33" s="39"/>
      <c r="J33" s="39"/>
      <c r="K33" s="39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53"/>
      <c r="AA33" s="103"/>
      <c r="AB33" s="103"/>
      <c r="AC33" s="104"/>
      <c r="AD33" s="105"/>
      <c r="AE33" s="105"/>
      <c r="AF33" s="53"/>
      <c r="AG33" s="53"/>
      <c r="AH33" s="53"/>
      <c r="AI33" s="53"/>
      <c r="AN33" s="106"/>
      <c r="AO33" s="106"/>
      <c r="AP33" s="106"/>
      <c r="AR33" s="53"/>
      <c r="AS33" s="53"/>
      <c r="AT33" s="107"/>
      <c r="AU33" s="24"/>
      <c r="AV33" s="33"/>
      <c r="AW33" s="24"/>
      <c r="AX33" s="24"/>
    </row>
    <row r="34" spans="1:50" s="35" customFormat="1" ht="21" customHeight="1" hidden="1">
      <c r="A34" s="37"/>
      <c r="B34" s="37"/>
      <c r="C34" s="37"/>
      <c r="D34" s="109"/>
      <c r="E34" s="109"/>
      <c r="F34" s="109"/>
      <c r="G34" s="109"/>
      <c r="H34" s="109"/>
      <c r="I34" s="109"/>
      <c r="J34" s="109"/>
      <c r="K34" s="109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Z34" s="44"/>
      <c r="AA34" s="44"/>
      <c r="AB34" s="44"/>
      <c r="AC34" s="44"/>
      <c r="AD34" s="44"/>
      <c r="AE34" s="44"/>
      <c r="AF34" s="110"/>
      <c r="AG34" s="110"/>
      <c r="AH34" s="110"/>
      <c r="AI34" s="110"/>
      <c r="AJ34" s="110"/>
      <c r="AK34" s="37"/>
      <c r="AR34" s="53"/>
      <c r="AS34" s="53"/>
      <c r="AT34" s="107"/>
      <c r="AU34" s="33"/>
      <c r="AV34" s="33"/>
      <c r="AW34" s="24"/>
      <c r="AX34" s="24"/>
    </row>
    <row r="35" spans="1:46" s="35" customFormat="1" ht="14.25" customHeight="1" hidden="1">
      <c r="A35" s="37"/>
      <c r="B35" s="37"/>
      <c r="C35" s="55">
        <f>COUNT(L35:Z35,Z42:AE42)</f>
        <v>12</v>
      </c>
      <c r="D35" s="55"/>
      <c r="G35" s="227" t="s">
        <v>103</v>
      </c>
      <c r="H35" s="228"/>
      <c r="I35" s="228"/>
      <c r="J35" s="228"/>
      <c r="K35" s="229"/>
      <c r="L35" s="111">
        <v>1</v>
      </c>
      <c r="M35" s="111">
        <v>2</v>
      </c>
      <c r="N35" s="111">
        <v>3</v>
      </c>
      <c r="O35" s="111">
        <v>4</v>
      </c>
      <c r="P35" s="111">
        <v>5</v>
      </c>
      <c r="Q35" s="111">
        <v>6</v>
      </c>
      <c r="R35" s="111">
        <v>7</v>
      </c>
      <c r="S35" s="112">
        <v>8</v>
      </c>
      <c r="T35" s="112">
        <v>9</v>
      </c>
      <c r="U35" s="111">
        <v>10</v>
      </c>
      <c r="V35" s="111"/>
      <c r="W35" s="111">
        <v>11</v>
      </c>
      <c r="X35" s="111"/>
      <c r="Y35" s="111">
        <v>12</v>
      </c>
      <c r="Z35" s="111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4"/>
      <c r="AL35" s="44"/>
      <c r="AM35" s="44"/>
      <c r="AN35" s="44"/>
      <c r="AO35" s="44"/>
      <c r="AT35" s="43"/>
    </row>
    <row r="36" spans="1:46" s="35" customFormat="1" ht="14.25" customHeight="1" hidden="1">
      <c r="A36" s="37"/>
      <c r="B36" s="37"/>
      <c r="G36" s="230" t="s">
        <v>104</v>
      </c>
      <c r="H36" s="231"/>
      <c r="I36" s="231"/>
      <c r="J36" s="231"/>
      <c r="K36" s="232"/>
      <c r="L36" s="111">
        <v>1</v>
      </c>
      <c r="M36" s="111">
        <v>1</v>
      </c>
      <c r="N36" s="111">
        <v>1</v>
      </c>
      <c r="O36" s="111">
        <v>2</v>
      </c>
      <c r="P36" s="111">
        <v>2</v>
      </c>
      <c r="Q36" s="111">
        <v>2</v>
      </c>
      <c r="R36" s="111">
        <v>3</v>
      </c>
      <c r="S36" s="112">
        <v>3</v>
      </c>
      <c r="T36" s="112">
        <v>3</v>
      </c>
      <c r="U36" s="111">
        <v>4</v>
      </c>
      <c r="V36" s="111"/>
      <c r="W36" s="111">
        <v>4</v>
      </c>
      <c r="X36" s="111"/>
      <c r="Y36" s="111">
        <v>5</v>
      </c>
      <c r="Z36" s="111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4"/>
      <c r="AL36" s="44"/>
      <c r="AM36" s="44"/>
      <c r="AN36" s="44"/>
      <c r="AO36" s="44"/>
      <c r="AT36" s="43"/>
    </row>
    <row r="37" spans="1:46" s="35" customFormat="1" ht="14.25" customHeight="1" hidden="1">
      <c r="A37" s="37"/>
      <c r="B37" s="37"/>
      <c r="C37" s="55"/>
      <c r="G37" s="230" t="s">
        <v>105</v>
      </c>
      <c r="H37" s="231"/>
      <c r="I37" s="231"/>
      <c r="J37" s="231"/>
      <c r="K37" s="232"/>
      <c r="L37" s="111">
        <v>1</v>
      </c>
      <c r="M37" s="111">
        <v>1</v>
      </c>
      <c r="N37" s="111">
        <v>1</v>
      </c>
      <c r="O37" s="111">
        <v>2</v>
      </c>
      <c r="P37" s="111">
        <v>2</v>
      </c>
      <c r="Q37" s="111">
        <v>2</v>
      </c>
      <c r="R37" s="111">
        <v>3</v>
      </c>
      <c r="S37" s="112">
        <v>3</v>
      </c>
      <c r="T37" s="112">
        <v>3</v>
      </c>
      <c r="U37" s="111">
        <v>4</v>
      </c>
      <c r="V37" s="111"/>
      <c r="W37" s="111">
        <v>4</v>
      </c>
      <c r="X37" s="111"/>
      <c r="Y37" s="111">
        <v>5</v>
      </c>
      <c r="Z37" s="111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4"/>
      <c r="AL37" s="44"/>
      <c r="AM37" s="44"/>
      <c r="AN37" s="44"/>
      <c r="AO37" s="44"/>
      <c r="AT37" s="43"/>
    </row>
    <row r="38" spans="1:46" s="35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115"/>
      <c r="AL38" s="3"/>
      <c r="AM38" s="3"/>
      <c r="AN38" s="3"/>
      <c r="AO38" s="3"/>
      <c r="AP38" s="3"/>
      <c r="AQ38" s="3"/>
      <c r="AR38" s="3"/>
      <c r="AS38" s="3"/>
      <c r="AT38" s="7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16">
        <v>0</v>
      </c>
      <c r="M39" s="116">
        <v>0</v>
      </c>
      <c r="N39" s="116">
        <v>0</v>
      </c>
      <c r="O39" s="116">
        <v>0</v>
      </c>
      <c r="P39" s="116">
        <v>10</v>
      </c>
      <c r="Q39" s="116">
        <v>0</v>
      </c>
      <c r="R39" s="116">
        <v>7</v>
      </c>
      <c r="S39" s="116">
        <v>10</v>
      </c>
      <c r="T39" s="116">
        <v>10</v>
      </c>
      <c r="U39" s="116">
        <v>0</v>
      </c>
      <c r="V39" s="116"/>
      <c r="W39" s="116">
        <v>0</v>
      </c>
      <c r="X39" s="116"/>
      <c r="Y39" s="116">
        <v>0</v>
      </c>
      <c r="Z39" s="11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2:26" ht="15" hidden="1">
      <c r="L40" s="116">
        <v>10</v>
      </c>
      <c r="M40" s="116">
        <v>10</v>
      </c>
      <c r="N40" s="116">
        <v>0</v>
      </c>
      <c r="O40" s="116">
        <v>10</v>
      </c>
      <c r="P40" s="116">
        <v>0</v>
      </c>
      <c r="Q40" s="116">
        <v>10</v>
      </c>
      <c r="R40" s="116">
        <v>0</v>
      </c>
      <c r="S40" s="116">
        <v>0</v>
      </c>
      <c r="T40" s="116">
        <v>0</v>
      </c>
      <c r="U40" s="116">
        <v>10</v>
      </c>
      <c r="V40" s="116"/>
      <c r="W40" s="116">
        <v>10</v>
      </c>
      <c r="X40" s="116"/>
      <c r="Y40" s="116">
        <v>10</v>
      </c>
      <c r="Z40" s="116"/>
    </row>
    <row r="41" ht="5.25" customHeight="1" hidden="1"/>
    <row r="42" spans="4:31" ht="14.25" customHeight="1" hidden="1">
      <c r="D42" s="35"/>
      <c r="Y42" s="3"/>
      <c r="Z42" s="117"/>
      <c r="AA42" s="117"/>
      <c r="AB42" s="117"/>
      <c r="AC42" s="117"/>
      <c r="AD42" s="117"/>
      <c r="AE42" s="117"/>
    </row>
    <row r="43" spans="4:31" ht="15" hidden="1">
      <c r="D43" s="35"/>
      <c r="Z43" s="116"/>
      <c r="AA43" s="116"/>
      <c r="AB43" s="116"/>
      <c r="AC43" s="116"/>
      <c r="AD43" s="116"/>
      <c r="AE43" s="116"/>
    </row>
    <row r="44" spans="26:31" ht="15" hidden="1">
      <c r="Z44" s="116"/>
      <c r="AA44" s="116"/>
      <c r="AB44" s="116"/>
      <c r="AC44" s="116"/>
      <c r="AD44" s="116"/>
      <c r="AE44" s="116"/>
    </row>
    <row r="45" ht="4.5" customHeight="1" hidden="1"/>
    <row r="46" spans="26:31" ht="15" hidden="1">
      <c r="Z46" s="116"/>
      <c r="AA46" s="116"/>
      <c r="AB46" s="116"/>
      <c r="AC46" s="116"/>
      <c r="AD46" s="116"/>
      <c r="AE46" s="116"/>
    </row>
    <row r="47" spans="26:31" ht="15" hidden="1">
      <c r="Z47" s="116"/>
      <c r="AA47" s="116"/>
      <c r="AB47" s="116"/>
      <c r="AC47" s="116"/>
      <c r="AD47" s="116"/>
      <c r="AE47" s="116"/>
    </row>
  </sheetData>
  <sheetProtection selectLockedCells="1"/>
  <mergeCells count="43">
    <mergeCell ref="M28:N28"/>
    <mergeCell ref="P28:Q28"/>
    <mergeCell ref="M29:N29"/>
    <mergeCell ref="P29:Q29"/>
    <mergeCell ref="M30:Q30"/>
    <mergeCell ref="G35:K35"/>
    <mergeCell ref="G36:K36"/>
    <mergeCell ref="G37:K37"/>
    <mergeCell ref="C30:L30"/>
    <mergeCell ref="M26:N26"/>
    <mergeCell ref="P26:Q26"/>
    <mergeCell ref="M27:N27"/>
    <mergeCell ref="P27:Q27"/>
    <mergeCell ref="S20:X20"/>
    <mergeCell ref="M25:N25"/>
    <mergeCell ref="P25:Q25"/>
    <mergeCell ref="S22:X22"/>
    <mergeCell ref="M23:N23"/>
    <mergeCell ref="P23:Q23"/>
    <mergeCell ref="M24:N24"/>
    <mergeCell ref="P24:Q24"/>
    <mergeCell ref="G12:K12"/>
    <mergeCell ref="G13:K13"/>
    <mergeCell ref="G14:K14"/>
    <mergeCell ref="S19:X19"/>
    <mergeCell ref="G9:K9"/>
    <mergeCell ref="G4:K6"/>
    <mergeCell ref="G10:K10"/>
    <mergeCell ref="G11:K11"/>
    <mergeCell ref="Z2:Z3"/>
    <mergeCell ref="AC5:AE6"/>
    <mergeCell ref="M6:O6"/>
    <mergeCell ref="G8:K8"/>
    <mergeCell ref="D5:F5"/>
    <mergeCell ref="M5:W5"/>
    <mergeCell ref="Z5:AB6"/>
    <mergeCell ref="X1:Z1"/>
    <mergeCell ref="D2:F2"/>
    <mergeCell ref="G2:K2"/>
    <mergeCell ref="M2:N2"/>
    <mergeCell ref="O2:R2"/>
    <mergeCell ref="X2:X3"/>
    <mergeCell ref="Y2:Y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6" zoomScaleNormal="86" workbookViewId="0" topLeftCell="C8">
      <pane ySplit="1" topLeftCell="BM9" activePane="bottomLeft" state="frozen"/>
      <selection pane="topLeft" activeCell="G16" sqref="G16:K16"/>
      <selection pane="bottomLeft" activeCell="G8" sqref="G8:K8"/>
    </sheetView>
  </sheetViews>
  <sheetFormatPr defaultColWidth="4.00390625" defaultRowHeight="12.75"/>
  <cols>
    <col min="1" max="1" width="6.140625" style="8" hidden="1" customWidth="1"/>
    <col min="2" max="2" width="5.140625" style="8" hidden="1" customWidth="1"/>
    <col min="3" max="3" width="4.421875" style="8" customWidth="1"/>
    <col min="4" max="4" width="22.140625" style="8" customWidth="1"/>
    <col min="5" max="5" width="3.140625" style="8" customWidth="1"/>
    <col min="6" max="6" width="7.7109375" style="8" customWidth="1"/>
    <col min="7" max="11" width="3.8515625" style="8" customWidth="1"/>
    <col min="12" max="41" width="4.00390625" style="8" customWidth="1"/>
    <col min="42" max="42" width="20.00390625" style="8" hidden="1" customWidth="1"/>
    <col min="43" max="43" width="4.00390625" style="8" hidden="1" customWidth="1"/>
    <col min="44" max="45" width="4.00390625" style="8" customWidth="1"/>
    <col min="46" max="46" width="10.421875" style="13" customWidth="1"/>
    <col min="47" max="238" width="11.421875" style="8" customWidth="1"/>
    <col min="239" max="240" width="4.00390625" style="8" customWidth="1"/>
    <col min="241" max="241" width="4.421875" style="8" customWidth="1"/>
    <col min="242" max="242" width="22.140625" style="8" customWidth="1"/>
    <col min="243" max="243" width="3.140625" style="8" customWidth="1"/>
    <col min="244" max="244" width="7.7109375" style="8" customWidth="1"/>
    <col min="245" max="245" width="19.421875" style="8" customWidth="1"/>
    <col min="246" max="254" width="4.00390625" style="8" customWidth="1"/>
    <col min="255" max="16384" width="4.00390625" style="8" customWidth="1"/>
  </cols>
  <sheetData>
    <row r="1" spans="1:47" ht="15.75" thickBot="1">
      <c r="A1" s="1"/>
      <c r="B1" s="1"/>
      <c r="C1" s="2">
        <v>8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263" t="s">
        <v>0</v>
      </c>
      <c r="Y1" s="263"/>
      <c r="Z1" s="263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9"/>
      <c r="D2" s="264" t="s">
        <v>1</v>
      </c>
      <c r="E2" s="264"/>
      <c r="F2" s="265"/>
      <c r="G2" s="266" t="s">
        <v>250</v>
      </c>
      <c r="H2" s="266"/>
      <c r="I2" s="266"/>
      <c r="J2" s="266"/>
      <c r="K2" s="266"/>
      <c r="L2" s="4">
        <v>2</v>
      </c>
      <c r="M2" s="256" t="s">
        <v>3</v>
      </c>
      <c r="N2" s="256"/>
      <c r="O2" s="267">
        <f ca="1">TODAY()</f>
        <v>42163</v>
      </c>
      <c r="P2" s="267"/>
      <c r="Q2" s="267"/>
      <c r="R2" s="267"/>
      <c r="S2" s="5"/>
      <c r="T2" s="10" t="s">
        <v>4</v>
      </c>
      <c r="U2" s="10"/>
      <c r="V2" s="10"/>
      <c r="W2" s="5"/>
      <c r="X2" s="268" t="str">
        <f>IF(T2="","",T2)</f>
        <v>1</v>
      </c>
      <c r="Y2" s="268">
        <f>IF(U2="","",U2)</f>
      </c>
      <c r="Z2" s="268">
        <f>IF(V2="","",V2)</f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1"/>
      <c r="M3" s="11"/>
      <c r="N3" s="5"/>
      <c r="O3" s="5"/>
      <c r="P3" s="5"/>
      <c r="Q3" s="5"/>
      <c r="R3" s="5"/>
      <c r="S3" s="5"/>
      <c r="T3" s="3"/>
      <c r="U3" s="3"/>
      <c r="V3" s="3"/>
      <c r="W3" s="5"/>
      <c r="X3" s="269"/>
      <c r="Y3" s="269"/>
      <c r="Z3" s="269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5" customHeight="1" thickBot="1">
      <c r="A4" s="1"/>
      <c r="B4" s="1"/>
      <c r="C4" s="9"/>
      <c r="D4" s="3"/>
      <c r="E4" s="3"/>
      <c r="G4" s="270"/>
      <c r="H4" s="270"/>
      <c r="I4" s="270"/>
      <c r="J4" s="270"/>
      <c r="K4" s="27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5" customHeight="1" thickTop="1">
      <c r="A5" s="1"/>
      <c r="B5" s="1"/>
      <c r="C5" s="9"/>
      <c r="D5" s="271" t="s">
        <v>5</v>
      </c>
      <c r="E5" s="271"/>
      <c r="F5" s="272"/>
      <c r="G5" s="270"/>
      <c r="H5" s="270"/>
      <c r="I5" s="270"/>
      <c r="J5" s="270"/>
      <c r="K5" s="270"/>
      <c r="L5" s="3"/>
      <c r="M5" s="273" t="s">
        <v>6</v>
      </c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5"/>
      <c r="Y5" s="5"/>
      <c r="Z5" s="274" t="s">
        <v>7</v>
      </c>
      <c r="AA5" s="274"/>
      <c r="AB5" s="275"/>
      <c r="AC5" s="250" t="str">
        <f>LEFT(G2,2)</f>
        <v>2 </v>
      </c>
      <c r="AD5" s="251"/>
      <c r="AE5" s="252"/>
      <c r="AH5" s="6"/>
      <c r="AI5" s="6"/>
      <c r="AJ5" s="6"/>
      <c r="AK5" s="12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270"/>
      <c r="H6" s="270"/>
      <c r="I6" s="270"/>
      <c r="J6" s="270"/>
      <c r="K6" s="270"/>
      <c r="L6" s="3"/>
      <c r="M6" s="256" t="s">
        <v>8</v>
      </c>
      <c r="N6" s="256"/>
      <c r="O6" s="256"/>
      <c r="P6" s="3"/>
      <c r="Q6" s="3"/>
      <c r="R6" s="3"/>
      <c r="S6" s="3"/>
      <c r="T6" s="3"/>
      <c r="U6" s="3"/>
      <c r="V6" s="3"/>
      <c r="W6" s="5"/>
      <c r="X6" s="5"/>
      <c r="Y6" s="5"/>
      <c r="Z6" s="274"/>
      <c r="AA6" s="274"/>
      <c r="AB6" s="275"/>
      <c r="AC6" s="253"/>
      <c r="AD6" s="254"/>
      <c r="AE6" s="255"/>
      <c r="AH6" s="6"/>
      <c r="AI6" s="6"/>
      <c r="AJ6" s="6"/>
      <c r="AK6" s="12"/>
      <c r="AL6" s="14"/>
      <c r="AM6" s="14"/>
      <c r="AN6" s="14"/>
      <c r="AO6" s="14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5"/>
      <c r="AG7" s="15"/>
      <c r="AH7" s="15"/>
      <c r="AI7" s="15"/>
      <c r="AJ7" s="15"/>
      <c r="AK7" s="16"/>
      <c r="AP7" s="17"/>
      <c r="AQ7" s="3"/>
      <c r="AR7" s="3"/>
    </row>
    <row r="8" spans="1:46" ht="19.5" customHeight="1">
      <c r="A8" s="18" t="s">
        <v>9</v>
      </c>
      <c r="B8" s="18" t="s">
        <v>10</v>
      </c>
      <c r="C8" s="19" t="s">
        <v>11</v>
      </c>
      <c r="D8" s="20" t="s">
        <v>12</v>
      </c>
      <c r="E8" s="20" t="s">
        <v>13</v>
      </c>
      <c r="F8" s="19" t="s">
        <v>14</v>
      </c>
      <c r="G8" s="257" t="s">
        <v>15</v>
      </c>
      <c r="H8" s="258"/>
      <c r="I8" s="258"/>
      <c r="J8" s="258"/>
      <c r="K8" s="259"/>
      <c r="L8" s="21" t="s">
        <v>16</v>
      </c>
      <c r="M8" s="21" t="s">
        <v>17</v>
      </c>
      <c r="N8" s="21" t="s">
        <v>18</v>
      </c>
      <c r="O8" s="21" t="s">
        <v>19</v>
      </c>
      <c r="P8" s="21" t="s">
        <v>20</v>
      </c>
      <c r="Q8" s="21" t="s">
        <v>21</v>
      </c>
      <c r="R8" s="21" t="s">
        <v>22</v>
      </c>
      <c r="S8" s="21" t="s">
        <v>23</v>
      </c>
      <c r="T8" s="152" t="s">
        <v>24</v>
      </c>
      <c r="U8" s="21" t="s">
        <v>25</v>
      </c>
      <c r="V8" s="152" t="s">
        <v>26</v>
      </c>
      <c r="W8" s="21" t="s">
        <v>27</v>
      </c>
      <c r="X8" s="21" t="s">
        <v>28</v>
      </c>
      <c r="Y8" s="21" t="s">
        <v>29</v>
      </c>
      <c r="Z8" s="21" t="s">
        <v>30</v>
      </c>
      <c r="AA8" s="21" t="s">
        <v>31</v>
      </c>
      <c r="AB8" s="22" t="s">
        <v>32</v>
      </c>
      <c r="AC8" s="21" t="s">
        <v>33</v>
      </c>
      <c r="AD8" s="152" t="s">
        <v>34</v>
      </c>
      <c r="AE8" s="152" t="s">
        <v>35</v>
      </c>
      <c r="AF8" s="23"/>
      <c r="AG8" s="23"/>
      <c r="AH8" s="24"/>
      <c r="AI8" s="24"/>
      <c r="AJ8" s="24"/>
      <c r="AK8" s="24"/>
      <c r="AL8" s="24"/>
      <c r="AM8" s="24"/>
      <c r="AN8" s="24"/>
      <c r="AP8" s="25" t="s">
        <v>36</v>
      </c>
      <c r="AT8" s="8"/>
    </row>
    <row r="9" spans="1:43" s="35" customFormat="1" ht="18.75" customHeight="1">
      <c r="A9" s="26" t="s">
        <v>45</v>
      </c>
      <c r="B9" s="26">
        <v>49</v>
      </c>
      <c r="C9" s="27">
        <f aca="true" ca="1" t="shared" si="0" ref="C9:C16">OFFSET(C9,15,0)</f>
        <v>1</v>
      </c>
      <c r="D9" s="29" t="s">
        <v>251</v>
      </c>
      <c r="E9" s="26" t="s">
        <v>39</v>
      </c>
      <c r="F9" s="26">
        <v>71</v>
      </c>
      <c r="G9" s="239" t="s">
        <v>252</v>
      </c>
      <c r="H9" s="240"/>
      <c r="I9" s="240"/>
      <c r="J9" s="240"/>
      <c r="K9" s="241"/>
      <c r="L9" s="30" t="s">
        <v>41</v>
      </c>
      <c r="M9" s="31"/>
      <c r="N9" s="31"/>
      <c r="O9" s="31"/>
      <c r="P9" s="30" t="s">
        <v>42</v>
      </c>
      <c r="Q9" s="31"/>
      <c r="R9" s="31"/>
      <c r="S9" s="31"/>
      <c r="T9" s="31"/>
      <c r="U9" s="30" t="s">
        <v>41</v>
      </c>
      <c r="V9" s="31"/>
      <c r="W9" s="31"/>
      <c r="X9" s="31"/>
      <c r="Y9" s="31"/>
      <c r="Z9" s="31"/>
      <c r="AA9" s="30" t="s">
        <v>41</v>
      </c>
      <c r="AB9" s="31"/>
      <c r="AC9" s="31"/>
      <c r="AD9" s="30"/>
      <c r="AE9" s="31"/>
      <c r="AF9" s="32"/>
      <c r="AG9" s="32"/>
      <c r="AH9" s="33"/>
      <c r="AI9" s="33"/>
      <c r="AJ9" s="33"/>
      <c r="AK9" s="34"/>
      <c r="AL9" s="33"/>
      <c r="AM9" s="34"/>
      <c r="AN9" s="33"/>
      <c r="AP9" s="36" t="s">
        <v>44</v>
      </c>
      <c r="AQ9" s="37">
        <f>IF(E9="M",100,IF(E9=1,100,IF(E9="","",120)))</f>
        <v>100</v>
      </c>
    </row>
    <row r="10" spans="1:42" s="37" customFormat="1" ht="21" customHeight="1">
      <c r="A10" s="26" t="s">
        <v>45</v>
      </c>
      <c r="B10" s="26">
        <v>49</v>
      </c>
      <c r="C10" s="27">
        <f ca="1" t="shared" si="0"/>
        <v>2</v>
      </c>
      <c r="D10" s="28" t="s">
        <v>253</v>
      </c>
      <c r="E10" s="26" t="s">
        <v>39</v>
      </c>
      <c r="F10" s="26">
        <v>72</v>
      </c>
      <c r="G10" s="239" t="s">
        <v>252</v>
      </c>
      <c r="H10" s="240"/>
      <c r="I10" s="240"/>
      <c r="J10" s="240"/>
      <c r="K10" s="241"/>
      <c r="L10" s="31"/>
      <c r="M10" s="30" t="s">
        <v>136</v>
      </c>
      <c r="N10" s="31"/>
      <c r="O10" s="31"/>
      <c r="P10" s="31"/>
      <c r="Q10" s="30" t="s">
        <v>136</v>
      </c>
      <c r="R10" s="31"/>
      <c r="S10" s="31"/>
      <c r="T10" s="30"/>
      <c r="U10" s="31"/>
      <c r="V10" s="30"/>
      <c r="W10" s="31"/>
      <c r="X10" s="31"/>
      <c r="Y10" s="31"/>
      <c r="Z10" s="31"/>
      <c r="AA10" s="31"/>
      <c r="AB10" s="30"/>
      <c r="AC10" s="31"/>
      <c r="AD10" s="31"/>
      <c r="AE10" s="31"/>
      <c r="AF10" s="32"/>
      <c r="AG10" s="32"/>
      <c r="AH10" s="33"/>
      <c r="AI10" s="33"/>
      <c r="AJ10" s="33"/>
      <c r="AK10" s="34"/>
      <c r="AL10" s="33"/>
      <c r="AM10" s="34"/>
      <c r="AN10" s="33"/>
      <c r="AP10" s="36" t="s">
        <v>51</v>
      </c>
    </row>
    <row r="11" spans="1:42" s="35" customFormat="1" ht="21" customHeight="1">
      <c r="A11" s="26" t="s">
        <v>45</v>
      </c>
      <c r="B11" s="26">
        <v>49</v>
      </c>
      <c r="C11" s="27">
        <f ca="1" t="shared" si="0"/>
        <v>3</v>
      </c>
      <c r="D11" s="28" t="s">
        <v>254</v>
      </c>
      <c r="E11" s="26" t="s">
        <v>39</v>
      </c>
      <c r="F11" s="26">
        <v>72</v>
      </c>
      <c r="G11" s="239" t="s">
        <v>255</v>
      </c>
      <c r="H11" s="240"/>
      <c r="I11" s="240"/>
      <c r="J11" s="240"/>
      <c r="K11" s="241"/>
      <c r="L11" s="31"/>
      <c r="M11" s="30" t="s">
        <v>41</v>
      </c>
      <c r="N11" s="31"/>
      <c r="O11" s="31"/>
      <c r="P11" s="31"/>
      <c r="Q11" s="31"/>
      <c r="R11" s="31"/>
      <c r="S11" s="30" t="s">
        <v>140</v>
      </c>
      <c r="T11" s="31"/>
      <c r="U11" s="31"/>
      <c r="V11" s="31"/>
      <c r="W11" s="30" t="s">
        <v>41</v>
      </c>
      <c r="X11" s="31"/>
      <c r="Y11" s="31"/>
      <c r="Z11" s="30" t="s">
        <v>41</v>
      </c>
      <c r="AA11" s="31"/>
      <c r="AB11" s="31"/>
      <c r="AC11" s="30" t="s">
        <v>136</v>
      </c>
      <c r="AD11" s="31"/>
      <c r="AE11" s="31"/>
      <c r="AF11" s="38"/>
      <c r="AG11" s="38"/>
      <c r="AH11" s="33"/>
      <c r="AI11" s="33"/>
      <c r="AJ11" s="33"/>
      <c r="AK11" s="34"/>
      <c r="AL11" s="33"/>
      <c r="AM11" s="34"/>
      <c r="AN11" s="33"/>
      <c r="AP11" s="36" t="s">
        <v>54</v>
      </c>
    </row>
    <row r="12" spans="1:42" s="35" customFormat="1" ht="21" customHeight="1">
      <c r="A12" s="26" t="s">
        <v>45</v>
      </c>
      <c r="B12" s="26">
        <v>49</v>
      </c>
      <c r="C12" s="27">
        <f ca="1" t="shared" si="0"/>
        <v>4</v>
      </c>
      <c r="D12" s="29" t="s">
        <v>256</v>
      </c>
      <c r="E12" s="26" t="s">
        <v>39</v>
      </c>
      <c r="F12" s="26">
        <v>72</v>
      </c>
      <c r="G12" s="239" t="s">
        <v>257</v>
      </c>
      <c r="H12" s="240"/>
      <c r="I12" s="240"/>
      <c r="J12" s="240"/>
      <c r="K12" s="241"/>
      <c r="L12" s="30" t="s">
        <v>258</v>
      </c>
      <c r="M12" s="31"/>
      <c r="N12" s="30" t="s">
        <v>132</v>
      </c>
      <c r="O12" s="31"/>
      <c r="P12" s="31"/>
      <c r="Q12" s="31"/>
      <c r="R12" s="30" t="s">
        <v>41</v>
      </c>
      <c r="S12" s="31"/>
      <c r="T12" s="31"/>
      <c r="U12" s="31"/>
      <c r="V12" s="30"/>
      <c r="W12" s="31"/>
      <c r="X12" s="31"/>
      <c r="Y12" s="30" t="s">
        <v>41</v>
      </c>
      <c r="Z12" s="31"/>
      <c r="AA12" s="31"/>
      <c r="AB12" s="31"/>
      <c r="AC12" s="31"/>
      <c r="AD12" s="31"/>
      <c r="AE12" s="31"/>
      <c r="AF12" s="32"/>
      <c r="AG12" s="32"/>
      <c r="AH12" s="33"/>
      <c r="AI12" s="33"/>
      <c r="AJ12" s="33"/>
      <c r="AK12" s="34"/>
      <c r="AL12" s="33"/>
      <c r="AM12" s="34"/>
      <c r="AN12" s="33"/>
      <c r="AP12" s="36" t="s">
        <v>58</v>
      </c>
    </row>
    <row r="13" spans="1:42" s="35" customFormat="1" ht="21" customHeight="1">
      <c r="A13" s="26" t="s">
        <v>45</v>
      </c>
      <c r="B13" s="26">
        <v>49</v>
      </c>
      <c r="C13" s="27">
        <f ca="1" t="shared" si="0"/>
        <v>5</v>
      </c>
      <c r="D13" s="28" t="s">
        <v>259</v>
      </c>
      <c r="E13" s="26" t="s">
        <v>39</v>
      </c>
      <c r="F13" s="26">
        <v>74</v>
      </c>
      <c r="G13" s="239" t="s">
        <v>172</v>
      </c>
      <c r="H13" s="240"/>
      <c r="I13" s="240"/>
      <c r="J13" s="240"/>
      <c r="K13" s="241"/>
      <c r="L13" s="31"/>
      <c r="M13" s="31"/>
      <c r="N13" s="30" t="s">
        <v>260</v>
      </c>
      <c r="O13" s="31"/>
      <c r="P13" s="30" t="s">
        <v>42</v>
      </c>
      <c r="Q13" s="31"/>
      <c r="R13" s="31"/>
      <c r="S13" s="30" t="s">
        <v>50</v>
      </c>
      <c r="T13" s="31"/>
      <c r="U13" s="31"/>
      <c r="V13" s="31"/>
      <c r="W13" s="31"/>
      <c r="X13" s="30" t="s">
        <v>41</v>
      </c>
      <c r="Y13" s="31"/>
      <c r="Z13" s="31"/>
      <c r="AA13" s="31"/>
      <c r="AB13" s="30"/>
      <c r="AC13" s="31"/>
      <c r="AD13" s="31"/>
      <c r="AE13" s="31"/>
      <c r="AF13" s="32"/>
      <c r="AG13" s="32"/>
      <c r="AH13" s="33"/>
      <c r="AI13" s="33"/>
      <c r="AJ13" s="33"/>
      <c r="AK13" s="33"/>
      <c r="AL13" s="33"/>
      <c r="AM13" s="33"/>
      <c r="AN13" s="33"/>
      <c r="AP13" s="36" t="s">
        <v>63</v>
      </c>
    </row>
    <row r="14" spans="1:42" s="35" customFormat="1" ht="21" customHeight="1">
      <c r="A14" s="26" t="s">
        <v>45</v>
      </c>
      <c r="B14" s="26">
        <v>44</v>
      </c>
      <c r="C14" s="27">
        <f ca="1" t="shared" si="0"/>
        <v>6</v>
      </c>
      <c r="D14" s="28" t="s">
        <v>261</v>
      </c>
      <c r="E14" s="26" t="s">
        <v>39</v>
      </c>
      <c r="F14" s="26">
        <v>75</v>
      </c>
      <c r="G14" s="239" t="s">
        <v>262</v>
      </c>
      <c r="H14" s="240"/>
      <c r="I14" s="240"/>
      <c r="J14" s="240"/>
      <c r="K14" s="241"/>
      <c r="L14" s="31"/>
      <c r="M14" s="31"/>
      <c r="N14" s="31"/>
      <c r="O14" s="30" t="s">
        <v>41</v>
      </c>
      <c r="P14" s="31"/>
      <c r="Q14" s="30" t="s">
        <v>50</v>
      </c>
      <c r="R14" s="31"/>
      <c r="S14" s="31"/>
      <c r="T14" s="31"/>
      <c r="U14" s="30" t="s">
        <v>49</v>
      </c>
      <c r="V14" s="31"/>
      <c r="W14" s="31"/>
      <c r="X14" s="31"/>
      <c r="Y14" s="31"/>
      <c r="Z14" s="31"/>
      <c r="AA14" s="31"/>
      <c r="AB14" s="31"/>
      <c r="AC14" s="30" t="s">
        <v>42</v>
      </c>
      <c r="AD14" s="31"/>
      <c r="AE14" s="30"/>
      <c r="AF14" s="32"/>
      <c r="AG14" s="32"/>
      <c r="AH14" s="33"/>
      <c r="AI14" s="33"/>
      <c r="AJ14" s="33"/>
      <c r="AK14" s="33"/>
      <c r="AL14" s="33"/>
      <c r="AM14" s="33"/>
      <c r="AN14" s="33"/>
      <c r="AP14" s="36" t="s">
        <v>66</v>
      </c>
    </row>
    <row r="15" spans="1:42" s="35" customFormat="1" ht="21" customHeight="1">
      <c r="A15" s="26" t="s">
        <v>45</v>
      </c>
      <c r="B15" s="26">
        <v>44</v>
      </c>
      <c r="C15" s="27">
        <f ca="1" t="shared" si="0"/>
        <v>7</v>
      </c>
      <c r="D15" s="29" t="s">
        <v>263</v>
      </c>
      <c r="E15" s="26" t="s">
        <v>39</v>
      </c>
      <c r="F15" s="26">
        <v>77</v>
      </c>
      <c r="G15" s="239" t="s">
        <v>264</v>
      </c>
      <c r="H15" s="240"/>
      <c r="I15" s="240"/>
      <c r="J15" s="240"/>
      <c r="K15" s="241"/>
      <c r="L15" s="31"/>
      <c r="M15" s="31"/>
      <c r="N15" s="31"/>
      <c r="O15" s="31"/>
      <c r="P15" s="31"/>
      <c r="Q15" s="31"/>
      <c r="R15" s="31"/>
      <c r="S15" s="31"/>
      <c r="T15" s="30"/>
      <c r="U15" s="31"/>
      <c r="V15" s="31"/>
      <c r="W15" s="30" t="s">
        <v>49</v>
      </c>
      <c r="X15" s="31"/>
      <c r="Y15" s="30" t="s">
        <v>49</v>
      </c>
      <c r="Z15" s="31"/>
      <c r="AA15" s="30" t="s">
        <v>162</v>
      </c>
      <c r="AB15" s="31"/>
      <c r="AC15" s="31"/>
      <c r="AD15" s="31"/>
      <c r="AE15" s="30"/>
      <c r="AF15" s="32"/>
      <c r="AG15" s="32"/>
      <c r="AH15" s="33"/>
      <c r="AI15" s="33"/>
      <c r="AJ15" s="33"/>
      <c r="AK15" s="33"/>
      <c r="AL15" s="33"/>
      <c r="AM15" s="33"/>
      <c r="AN15" s="33"/>
      <c r="AP15" s="36" t="s">
        <v>71</v>
      </c>
    </row>
    <row r="16" spans="1:42" s="35" customFormat="1" ht="21" customHeight="1">
      <c r="A16" s="26" t="s">
        <v>59</v>
      </c>
      <c r="B16" s="26">
        <v>79</v>
      </c>
      <c r="C16" s="27">
        <f ca="1" t="shared" si="0"/>
        <v>8</v>
      </c>
      <c r="D16" s="28" t="s">
        <v>265</v>
      </c>
      <c r="E16" s="26" t="s">
        <v>39</v>
      </c>
      <c r="F16" s="26">
        <v>77</v>
      </c>
      <c r="G16" s="239" t="s">
        <v>266</v>
      </c>
      <c r="H16" s="240"/>
      <c r="I16" s="240"/>
      <c r="J16" s="240"/>
      <c r="K16" s="241"/>
      <c r="L16" s="31"/>
      <c r="M16" s="31"/>
      <c r="N16" s="31"/>
      <c r="O16" s="30" t="s">
        <v>49</v>
      </c>
      <c r="P16" s="31"/>
      <c r="Q16" s="31"/>
      <c r="R16" s="30" t="s">
        <v>69</v>
      </c>
      <c r="S16" s="31"/>
      <c r="T16" s="31"/>
      <c r="U16" s="31"/>
      <c r="V16" s="31"/>
      <c r="W16" s="31"/>
      <c r="X16" s="30" t="s">
        <v>49</v>
      </c>
      <c r="Y16" s="31"/>
      <c r="Z16" s="30" t="s">
        <v>49</v>
      </c>
      <c r="AA16" s="31"/>
      <c r="AB16" s="31"/>
      <c r="AC16" s="31"/>
      <c r="AD16" s="30"/>
      <c r="AE16" s="31"/>
      <c r="AF16" s="38"/>
      <c r="AG16" s="38"/>
      <c r="AH16" s="33"/>
      <c r="AI16" s="33"/>
      <c r="AJ16" s="33"/>
      <c r="AK16" s="33"/>
      <c r="AL16" s="33"/>
      <c r="AM16" s="33"/>
      <c r="AN16" s="33"/>
      <c r="AP16" s="36" t="s">
        <v>74</v>
      </c>
    </row>
    <row r="17" spans="1:50" s="35" customFormat="1" ht="21" customHeight="1" hidden="1">
      <c r="A17" s="39"/>
      <c r="B17" s="39"/>
      <c r="C17" s="40"/>
      <c r="D17" s="41"/>
      <c r="E17" s="41"/>
      <c r="F17" s="41"/>
      <c r="G17" s="41"/>
      <c r="H17" s="41"/>
      <c r="I17" s="41"/>
      <c r="J17" s="41"/>
      <c r="K17" s="41"/>
      <c r="L17" s="32"/>
      <c r="M17" s="32"/>
      <c r="N17" s="32"/>
      <c r="O17" s="38"/>
      <c r="P17" s="32"/>
      <c r="Q17" s="32"/>
      <c r="R17" s="32"/>
      <c r="S17" s="32"/>
      <c r="T17" s="32"/>
      <c r="U17" s="38"/>
      <c r="V17" s="32"/>
      <c r="W17" s="32"/>
      <c r="X17" s="38"/>
      <c r="Y17" s="32"/>
      <c r="Z17" s="42"/>
      <c r="AA17" s="42"/>
      <c r="AB17" s="42"/>
      <c r="AC17" s="42"/>
      <c r="AD17" s="42"/>
      <c r="AE17" s="42"/>
      <c r="AF17" s="32"/>
      <c r="AG17" s="32"/>
      <c r="AH17" s="32"/>
      <c r="AI17" s="38"/>
      <c r="AJ17" s="32"/>
      <c r="AK17" s="32"/>
      <c r="AL17" s="33"/>
      <c r="AM17" s="33"/>
      <c r="AN17" s="33"/>
      <c r="AO17" s="33"/>
      <c r="AP17" s="33"/>
      <c r="AT17" s="43"/>
      <c r="AU17" s="44"/>
      <c r="AV17" s="44"/>
      <c r="AW17" s="44"/>
      <c r="AX17" s="44"/>
    </row>
    <row r="18" spans="1:50" s="35" customFormat="1" ht="21" customHeight="1" hidden="1">
      <c r="A18" s="39"/>
      <c r="B18" s="39"/>
      <c r="C18" s="40"/>
      <c r="D18" s="41"/>
      <c r="E18" s="41"/>
      <c r="F18" s="41"/>
      <c r="G18" s="41"/>
      <c r="H18" s="41"/>
      <c r="I18" s="41"/>
      <c r="J18" s="41"/>
      <c r="K18" s="41"/>
      <c r="L18" s="32"/>
      <c r="M18" s="32"/>
      <c r="N18" s="32"/>
      <c r="O18" s="38"/>
      <c r="P18" s="32"/>
      <c r="Q18" s="32"/>
      <c r="R18" s="32"/>
      <c r="S18" s="32"/>
      <c r="T18" s="32"/>
      <c r="U18" s="38"/>
      <c r="V18" s="32"/>
      <c r="W18" s="32"/>
      <c r="X18" s="38"/>
      <c r="Y18" s="32"/>
      <c r="Z18" s="45"/>
      <c r="AA18" s="45"/>
      <c r="AB18" s="45"/>
      <c r="AC18" s="45"/>
      <c r="AD18" s="45"/>
      <c r="AE18" s="45"/>
      <c r="AF18" s="32"/>
      <c r="AG18" s="32"/>
      <c r="AH18" s="32"/>
      <c r="AI18" s="38"/>
      <c r="AJ18" s="32"/>
      <c r="AK18" s="32"/>
      <c r="AL18" s="33"/>
      <c r="AM18" s="33"/>
      <c r="AN18" s="33"/>
      <c r="AO18" s="33"/>
      <c r="AP18" s="33"/>
      <c r="AT18" s="43"/>
      <c r="AU18" s="44"/>
      <c r="AV18" s="44"/>
      <c r="AW18" s="44"/>
      <c r="AX18" s="44"/>
    </row>
    <row r="19" spans="1:50" s="35" customFormat="1" ht="20.25" customHeight="1" thickBot="1">
      <c r="A19" s="39"/>
      <c r="B19" s="39"/>
      <c r="C19" s="40"/>
      <c r="Q19" s="32"/>
      <c r="R19" s="32"/>
      <c r="S19" s="32"/>
      <c r="T19" s="32"/>
      <c r="U19" s="32"/>
      <c r="V19" s="32"/>
      <c r="W19" s="32"/>
      <c r="X19" s="32"/>
      <c r="Y19" s="32"/>
      <c r="Z19" s="247" t="s">
        <v>75</v>
      </c>
      <c r="AA19" s="247"/>
      <c r="AB19" s="247"/>
      <c r="AC19" s="247"/>
      <c r="AD19" s="247"/>
      <c r="AE19" s="247"/>
      <c r="AF19" s="32"/>
      <c r="AG19" s="38"/>
      <c r="AH19" s="32"/>
      <c r="AI19" s="32"/>
      <c r="AJ19" s="38"/>
      <c r="AK19" s="38"/>
      <c r="AL19" s="33"/>
      <c r="AM19" s="33"/>
      <c r="AN19" s="33"/>
      <c r="AO19" s="33"/>
      <c r="AP19" s="33"/>
      <c r="AT19" s="43"/>
      <c r="AU19" s="44"/>
      <c r="AV19" s="46"/>
      <c r="AW19" s="46"/>
      <c r="AX19" s="46"/>
    </row>
    <row r="20" spans="1:48" s="35" customFormat="1" ht="21" customHeight="1" thickBot="1">
      <c r="A20" s="39"/>
      <c r="D20" s="260" t="s">
        <v>76</v>
      </c>
      <c r="E20" s="261"/>
      <c r="F20" s="262"/>
      <c r="G20" s="152" t="s">
        <v>77</v>
      </c>
      <c r="H20" s="152" t="s">
        <v>78</v>
      </c>
      <c r="I20" s="22" t="s">
        <v>79</v>
      </c>
      <c r="J20" s="152" t="s">
        <v>80</v>
      </c>
      <c r="K20" s="152" t="s">
        <v>81</v>
      </c>
      <c r="L20" s="22" t="s">
        <v>82</v>
      </c>
      <c r="M20" s="47" t="s">
        <v>83</v>
      </c>
      <c r="N20" s="152" t="s">
        <v>84</v>
      </c>
      <c r="Q20" s="32"/>
      <c r="R20" s="32"/>
      <c r="S20" s="32"/>
      <c r="T20" s="32"/>
      <c r="U20" s="32"/>
      <c r="V20" s="32"/>
      <c r="W20" s="32"/>
      <c r="X20" s="32"/>
      <c r="Y20" s="32"/>
      <c r="Z20" s="242" t="s">
        <v>85</v>
      </c>
      <c r="AA20" s="243"/>
      <c r="AB20" s="243"/>
      <c r="AC20" s="243"/>
      <c r="AD20" s="243"/>
      <c r="AE20" s="244"/>
      <c r="AH20" s="44"/>
      <c r="AI20" s="48"/>
      <c r="AJ20" s="48"/>
      <c r="AK20" s="48"/>
      <c r="AL20" s="48"/>
      <c r="AM20" s="44"/>
      <c r="AN20" s="44"/>
      <c r="AQ20" s="33"/>
      <c r="AR20" s="33"/>
      <c r="AS20" s="33"/>
      <c r="AT20" s="49"/>
      <c r="AU20" s="46"/>
      <c r="AV20" s="46"/>
    </row>
    <row r="21" spans="1:47" s="35" customFormat="1" ht="21" customHeight="1" thickBot="1">
      <c r="A21" s="39"/>
      <c r="B21" s="39"/>
      <c r="V21" s="23"/>
      <c r="W21" s="23"/>
      <c r="X21" s="23"/>
      <c r="Y21" s="23"/>
      <c r="Z21" s="50"/>
      <c r="AA21" s="51"/>
      <c r="AB21" s="51"/>
      <c r="AC21" s="51"/>
      <c r="AD21" s="51"/>
      <c r="AE21" s="52"/>
      <c r="AH21" s="24"/>
      <c r="AI21" s="24"/>
      <c r="AJ21" s="24"/>
      <c r="AK21" s="24"/>
      <c r="AL21" s="53"/>
      <c r="AM21" s="53"/>
      <c r="AN21" s="53"/>
      <c r="AP21" s="54" t="s">
        <v>86</v>
      </c>
      <c r="AU21" s="44"/>
    </row>
    <row r="22" spans="1:40" s="35" customFormat="1" ht="21" customHeight="1" thickBot="1">
      <c r="A22" s="37"/>
      <c r="B22" s="37"/>
      <c r="C22" s="55"/>
      <c r="D22" s="56"/>
      <c r="E22" s="56"/>
      <c r="F22" s="56"/>
      <c r="G22" s="56"/>
      <c r="H22" s="56"/>
      <c r="I22" s="56"/>
      <c r="J22" s="56"/>
      <c r="K22" s="56"/>
      <c r="L22" s="37"/>
      <c r="M22" s="37"/>
      <c r="N22" s="37"/>
      <c r="O22" s="37"/>
      <c r="P22" s="37"/>
      <c r="Q22" s="57"/>
      <c r="R22" s="57"/>
      <c r="S22" s="245" t="s">
        <v>87</v>
      </c>
      <c r="T22" s="246"/>
      <c r="U22" s="246"/>
      <c r="V22" s="246"/>
      <c r="W22" s="246"/>
      <c r="X22" s="212"/>
      <c r="Z22" s="213" t="s">
        <v>88</v>
      </c>
      <c r="AA22" s="214"/>
      <c r="AB22" s="214"/>
      <c r="AC22" s="214"/>
      <c r="AD22" s="214"/>
      <c r="AE22" s="162"/>
      <c r="AH22" s="58"/>
      <c r="AI22" s="58"/>
      <c r="AJ22" s="58"/>
      <c r="AK22" s="58"/>
      <c r="AL22" s="58"/>
      <c r="AM22" s="58"/>
      <c r="AN22" s="58"/>
    </row>
    <row r="23" spans="1:41" s="35" customFormat="1" ht="24.75" customHeight="1">
      <c r="A23" s="59" t="s">
        <v>9</v>
      </c>
      <c r="B23" s="60" t="s">
        <v>10</v>
      </c>
      <c r="C23" s="61" t="s">
        <v>11</v>
      </c>
      <c r="D23" s="62" t="s">
        <v>12</v>
      </c>
      <c r="E23" s="62" t="s">
        <v>13</v>
      </c>
      <c r="F23" s="63" t="s">
        <v>89</v>
      </c>
      <c r="G23" s="64" t="s">
        <v>90</v>
      </c>
      <c r="H23" s="64" t="s">
        <v>91</v>
      </c>
      <c r="I23" s="64" t="s">
        <v>92</v>
      </c>
      <c r="J23" s="64" t="s">
        <v>93</v>
      </c>
      <c r="K23" s="65" t="s">
        <v>94</v>
      </c>
      <c r="L23" s="66" t="s">
        <v>95</v>
      </c>
      <c r="M23" s="248" t="s">
        <v>96</v>
      </c>
      <c r="N23" s="249"/>
      <c r="O23" s="67" t="s">
        <v>97</v>
      </c>
      <c r="P23" s="234" t="s">
        <v>98</v>
      </c>
      <c r="Q23" s="226"/>
      <c r="R23" s="46"/>
      <c r="S23" s="68" t="s">
        <v>83</v>
      </c>
      <c r="T23" s="63"/>
      <c r="U23" s="63"/>
      <c r="V23" s="63"/>
      <c r="W23" s="63"/>
      <c r="X23" s="70"/>
      <c r="Z23" s="71"/>
      <c r="AA23" s="72"/>
      <c r="AB23" s="72"/>
      <c r="AC23" s="72"/>
      <c r="AD23" s="72"/>
      <c r="AE23" s="73"/>
      <c r="AH23" s="24"/>
      <c r="AI23" s="24"/>
      <c r="AJ23" s="24"/>
      <c r="AK23" s="24"/>
      <c r="AL23" s="53"/>
      <c r="AM23" s="53"/>
      <c r="AN23" s="53"/>
      <c r="AO23" s="74"/>
    </row>
    <row r="24" spans="1:43" s="35" customFormat="1" ht="24" customHeight="1">
      <c r="A24" s="75" t="str">
        <f aca="true" ca="1" t="shared" si="1" ref="A24:B31">OFFSET(A24,-15,0)</f>
        <v>PDL</v>
      </c>
      <c r="B24" s="76">
        <f ca="1" t="shared" si="1"/>
        <v>49</v>
      </c>
      <c r="C24" s="77">
        <v>1</v>
      </c>
      <c r="D24" s="159" t="str">
        <f aca="true" ca="1" t="shared" si="2" ref="D24:E31">OFFSET(D24,-15,0)</f>
        <v>PINARD Florent</v>
      </c>
      <c r="E24" s="26" t="str">
        <f ca="1" t="shared" si="2"/>
        <v>M</v>
      </c>
      <c r="F24" s="26">
        <v>20</v>
      </c>
      <c r="G24" s="79">
        <v>0</v>
      </c>
      <c r="H24" s="79">
        <v>0</v>
      </c>
      <c r="I24" s="79">
        <v>0</v>
      </c>
      <c r="J24" s="79">
        <v>0</v>
      </c>
      <c r="K24" s="80">
        <f>IF(L24&lt;&gt;"","-","")</f>
      </c>
      <c r="L24" s="81"/>
      <c r="M24" s="223">
        <f aca="true" t="shared" si="3" ref="M24:M31">SUM(G24:K24)</f>
        <v>0</v>
      </c>
      <c r="N24" s="224"/>
      <c r="O24" s="82"/>
      <c r="P24" s="225">
        <f aca="true" ca="1" t="shared" si="4" ref="P24:P31">SUM(OFFSET(P24,0,-10),OFFSET(P24,0,-3))</f>
        <v>20</v>
      </c>
      <c r="Q24" s="226"/>
      <c r="R24" s="46"/>
      <c r="S24" s="87"/>
      <c r="T24" s="85"/>
      <c r="U24" s="85"/>
      <c r="V24" s="85"/>
      <c r="W24" s="85"/>
      <c r="X24" s="86"/>
      <c r="Z24" s="83"/>
      <c r="AA24" s="85"/>
      <c r="AB24" s="85"/>
      <c r="AC24" s="85"/>
      <c r="AD24" s="85"/>
      <c r="AE24" s="86"/>
      <c r="AH24" s="33"/>
      <c r="AI24" s="33"/>
      <c r="AJ24" s="33"/>
      <c r="AK24" s="33"/>
      <c r="AL24" s="53"/>
      <c r="AM24" s="53"/>
      <c r="AN24" s="53"/>
      <c r="AO24" s="39"/>
      <c r="AQ24" s="35">
        <f aca="true" t="shared" si="5" ref="AQ24:AQ31">COUNT(G24:K24)</f>
        <v>4</v>
      </c>
    </row>
    <row r="25" spans="1:43" s="35" customFormat="1" ht="21" customHeight="1">
      <c r="A25" s="75" t="str">
        <f ca="1" t="shared" si="1"/>
        <v>PDL</v>
      </c>
      <c r="B25" s="76">
        <f ca="1" t="shared" si="1"/>
        <v>49</v>
      </c>
      <c r="C25" s="77">
        <v>2</v>
      </c>
      <c r="D25" s="78" t="str">
        <f ca="1" t="shared" si="2"/>
        <v>MARRAMA Christophe</v>
      </c>
      <c r="E25" s="26" t="str">
        <f ca="1" t="shared" si="2"/>
        <v>M</v>
      </c>
      <c r="F25" s="26">
        <v>87</v>
      </c>
      <c r="G25" s="79">
        <v>10</v>
      </c>
      <c r="H25" s="79">
        <v>10</v>
      </c>
      <c r="I25" s="79" t="str">
        <f>IF(L25&lt;&gt;"","-","")</f>
        <v>-</v>
      </c>
      <c r="J25" s="79" t="str">
        <f>IF(L25&lt;&gt;"","-","")</f>
        <v>-</v>
      </c>
      <c r="K25" s="80" t="str">
        <f>IF(L25&lt;&gt;"","-","")</f>
        <v>-</v>
      </c>
      <c r="L25" s="81" t="s">
        <v>100</v>
      </c>
      <c r="M25" s="223">
        <f t="shared" si="3"/>
        <v>20</v>
      </c>
      <c r="N25" s="224"/>
      <c r="O25" s="82"/>
      <c r="P25" s="238">
        <f ca="1" t="shared" si="4"/>
        <v>107</v>
      </c>
      <c r="Q25" s="226"/>
      <c r="R25" s="46"/>
      <c r="S25" s="87"/>
      <c r="T25" s="85"/>
      <c r="U25" s="85"/>
      <c r="V25" s="85"/>
      <c r="W25" s="85"/>
      <c r="X25" s="86"/>
      <c r="Z25" s="83"/>
      <c r="AA25" s="85"/>
      <c r="AB25" s="85"/>
      <c r="AC25" s="85"/>
      <c r="AD25" s="85"/>
      <c r="AE25" s="86"/>
      <c r="AH25" s="33"/>
      <c r="AI25" s="33"/>
      <c r="AJ25" s="33"/>
      <c r="AK25" s="33"/>
      <c r="AL25" s="53"/>
      <c r="AM25" s="53"/>
      <c r="AN25" s="53"/>
      <c r="AO25" s="39"/>
      <c r="AQ25" s="35">
        <f t="shared" si="5"/>
        <v>2</v>
      </c>
    </row>
    <row r="26" spans="1:50" s="35" customFormat="1" ht="21" customHeight="1">
      <c r="A26" s="75" t="str">
        <f ca="1" t="shared" si="1"/>
        <v>PDL</v>
      </c>
      <c r="B26" s="76">
        <f ca="1" t="shared" si="1"/>
        <v>49</v>
      </c>
      <c r="C26" s="77">
        <v>3</v>
      </c>
      <c r="D26" s="78" t="str">
        <f ca="1" t="shared" si="2"/>
        <v>MERITAN Alain</v>
      </c>
      <c r="E26" s="26" t="str">
        <f ca="1" t="shared" si="2"/>
        <v>M</v>
      </c>
      <c r="F26" s="26">
        <v>80</v>
      </c>
      <c r="G26" s="79">
        <v>0</v>
      </c>
      <c r="H26" s="79">
        <v>7</v>
      </c>
      <c r="I26" s="79">
        <v>0</v>
      </c>
      <c r="J26" s="79">
        <v>0</v>
      </c>
      <c r="K26" s="80">
        <v>10</v>
      </c>
      <c r="L26" s="81" t="s">
        <v>99</v>
      </c>
      <c r="M26" s="223">
        <f t="shared" si="3"/>
        <v>17</v>
      </c>
      <c r="N26" s="224"/>
      <c r="O26" s="82"/>
      <c r="P26" s="225">
        <f ca="1" t="shared" si="4"/>
        <v>97</v>
      </c>
      <c r="Q26" s="226"/>
      <c r="R26" s="46"/>
      <c r="S26" s="87"/>
      <c r="T26" s="85"/>
      <c r="U26" s="85"/>
      <c r="V26" s="85"/>
      <c r="W26" s="85"/>
      <c r="X26" s="86"/>
      <c r="Z26" s="83"/>
      <c r="AA26" s="85"/>
      <c r="AB26" s="85"/>
      <c r="AC26" s="85"/>
      <c r="AD26" s="85"/>
      <c r="AE26" s="86"/>
      <c r="AH26" s="33"/>
      <c r="AI26" s="33"/>
      <c r="AJ26" s="33"/>
      <c r="AK26" s="33"/>
      <c r="AL26" s="53"/>
      <c r="AM26" s="53"/>
      <c r="AN26" s="53"/>
      <c r="AO26" s="39"/>
      <c r="AQ26" s="35">
        <f t="shared" si="5"/>
        <v>5</v>
      </c>
      <c r="AR26" s="23"/>
      <c r="AT26" s="24"/>
      <c r="AU26" s="24"/>
      <c r="AV26" s="53"/>
      <c r="AW26" s="53"/>
      <c r="AX26" s="53"/>
    </row>
    <row r="27" spans="1:50" s="35" customFormat="1" ht="21" customHeight="1">
      <c r="A27" s="75" t="str">
        <f ca="1" t="shared" si="1"/>
        <v>PDL</v>
      </c>
      <c r="B27" s="76">
        <f ca="1" t="shared" si="1"/>
        <v>49</v>
      </c>
      <c r="C27" s="77">
        <v>4</v>
      </c>
      <c r="D27" s="159" t="str">
        <f ca="1" t="shared" si="2"/>
        <v>RENAUDIN Damien</v>
      </c>
      <c r="E27" s="26" t="str">
        <f ca="1" t="shared" si="2"/>
        <v>M</v>
      </c>
      <c r="F27" s="26">
        <v>67</v>
      </c>
      <c r="G27" s="79">
        <v>0</v>
      </c>
      <c r="H27" s="79">
        <v>0</v>
      </c>
      <c r="I27" s="79">
        <v>0</v>
      </c>
      <c r="J27" s="79">
        <v>0</v>
      </c>
      <c r="K27" s="80">
        <f>IF(L27&lt;&gt;"","-","")</f>
      </c>
      <c r="L27" s="81"/>
      <c r="M27" s="223">
        <f t="shared" si="3"/>
        <v>0</v>
      </c>
      <c r="N27" s="224"/>
      <c r="O27" s="82"/>
      <c r="P27" s="225">
        <f ca="1" t="shared" si="4"/>
        <v>67</v>
      </c>
      <c r="Q27" s="226"/>
      <c r="R27" s="46"/>
      <c r="S27" s="87"/>
      <c r="T27" s="85"/>
      <c r="U27" s="85"/>
      <c r="V27" s="85"/>
      <c r="W27" s="85"/>
      <c r="X27" s="86"/>
      <c r="Z27" s="83"/>
      <c r="AA27" s="85"/>
      <c r="AB27" s="85"/>
      <c r="AC27" s="85"/>
      <c r="AD27" s="85"/>
      <c r="AE27" s="86"/>
      <c r="AH27" s="33"/>
      <c r="AI27" s="33"/>
      <c r="AJ27" s="33"/>
      <c r="AK27" s="33"/>
      <c r="AL27" s="53"/>
      <c r="AM27" s="53"/>
      <c r="AN27" s="53"/>
      <c r="AO27" s="39"/>
      <c r="AQ27" s="35">
        <f t="shared" si="5"/>
        <v>4</v>
      </c>
      <c r="AR27" s="24"/>
      <c r="AT27" s="24"/>
      <c r="AU27" s="24"/>
      <c r="AV27" s="53"/>
      <c r="AW27" s="53"/>
      <c r="AX27" s="53"/>
    </row>
    <row r="28" spans="1:50" s="35" customFormat="1" ht="21" customHeight="1">
      <c r="A28" s="75" t="str">
        <f ca="1" t="shared" si="1"/>
        <v>PDL</v>
      </c>
      <c r="B28" s="76">
        <f ca="1" t="shared" si="1"/>
        <v>49</v>
      </c>
      <c r="C28" s="77">
        <v>5</v>
      </c>
      <c r="D28" s="78" t="str">
        <f ca="1" t="shared" si="2"/>
        <v>GUERINEAU Denis</v>
      </c>
      <c r="E28" s="26" t="str">
        <f ca="1" t="shared" si="2"/>
        <v>M</v>
      </c>
      <c r="F28" s="26">
        <v>0</v>
      </c>
      <c r="G28" s="79">
        <v>10</v>
      </c>
      <c r="H28" s="79">
        <v>0</v>
      </c>
      <c r="I28" s="79">
        <v>0</v>
      </c>
      <c r="J28" s="79">
        <v>0</v>
      </c>
      <c r="K28" s="80">
        <v>0</v>
      </c>
      <c r="L28" s="81" t="s">
        <v>99</v>
      </c>
      <c r="M28" s="223">
        <f t="shared" si="3"/>
        <v>10</v>
      </c>
      <c r="N28" s="224"/>
      <c r="O28" s="82"/>
      <c r="P28" s="225">
        <f ca="1" t="shared" si="4"/>
        <v>10</v>
      </c>
      <c r="Q28" s="226"/>
      <c r="R28" s="46"/>
      <c r="S28" s="83" t="s">
        <v>41</v>
      </c>
      <c r="T28" s="85"/>
      <c r="U28" s="85"/>
      <c r="V28" s="85"/>
      <c r="W28" s="85"/>
      <c r="X28" s="86"/>
      <c r="Z28" s="83"/>
      <c r="AA28" s="85"/>
      <c r="AB28" s="85"/>
      <c r="AC28" s="85"/>
      <c r="AD28" s="85"/>
      <c r="AE28" s="86"/>
      <c r="AH28" s="33"/>
      <c r="AI28" s="33"/>
      <c r="AJ28" s="33"/>
      <c r="AK28" s="33"/>
      <c r="AL28" s="53"/>
      <c r="AM28" s="53"/>
      <c r="AN28" s="53"/>
      <c r="AO28" s="39"/>
      <c r="AQ28" s="35">
        <f t="shared" si="5"/>
        <v>5</v>
      </c>
      <c r="AR28" s="33"/>
      <c r="AT28" s="24"/>
      <c r="AU28" s="24"/>
      <c r="AV28" s="53"/>
      <c r="AW28" s="53"/>
      <c r="AX28" s="53"/>
    </row>
    <row r="29" spans="1:50" s="35" customFormat="1" ht="21" customHeight="1">
      <c r="A29" s="75" t="str">
        <f ca="1" t="shared" si="1"/>
        <v>PDL</v>
      </c>
      <c r="B29" s="76">
        <f ca="1" t="shared" si="1"/>
        <v>44</v>
      </c>
      <c r="C29" s="77">
        <v>6</v>
      </c>
      <c r="D29" s="78" t="str">
        <f ca="1" t="shared" si="2"/>
        <v>FILLATRE Cyril</v>
      </c>
      <c r="E29" s="26" t="str">
        <f ca="1" t="shared" si="2"/>
        <v>M</v>
      </c>
      <c r="F29" s="26">
        <v>70</v>
      </c>
      <c r="G29" s="79">
        <v>0</v>
      </c>
      <c r="H29" s="79">
        <v>0</v>
      </c>
      <c r="I29" s="79">
        <v>10</v>
      </c>
      <c r="J29" s="79">
        <v>0</v>
      </c>
      <c r="K29" s="80" t="str">
        <f>IF(L29&lt;&gt;"","-","")</f>
        <v>-</v>
      </c>
      <c r="L29" s="81" t="s">
        <v>226</v>
      </c>
      <c r="M29" s="223">
        <f t="shared" si="3"/>
        <v>10</v>
      </c>
      <c r="N29" s="224"/>
      <c r="O29" s="82"/>
      <c r="P29" s="225">
        <f ca="1" t="shared" si="4"/>
        <v>80</v>
      </c>
      <c r="Q29" s="226"/>
      <c r="R29" s="46"/>
      <c r="S29" s="87"/>
      <c r="T29" s="85"/>
      <c r="U29" s="85"/>
      <c r="V29" s="85"/>
      <c r="W29" s="85"/>
      <c r="X29" s="86"/>
      <c r="Z29" s="83"/>
      <c r="AA29" s="85"/>
      <c r="AB29" s="85"/>
      <c r="AC29" s="85"/>
      <c r="AD29" s="85"/>
      <c r="AE29" s="86"/>
      <c r="AH29" s="33"/>
      <c r="AI29" s="33"/>
      <c r="AJ29" s="33"/>
      <c r="AK29" s="33"/>
      <c r="AL29" s="53"/>
      <c r="AM29" s="53"/>
      <c r="AN29" s="53"/>
      <c r="AO29" s="39"/>
      <c r="AQ29" s="35">
        <f t="shared" si="5"/>
        <v>4</v>
      </c>
      <c r="AR29" s="24"/>
      <c r="AT29" s="24"/>
      <c r="AU29" s="24"/>
      <c r="AV29" s="53"/>
      <c r="AW29" s="53"/>
      <c r="AX29" s="53"/>
    </row>
    <row r="30" spans="1:50" s="35" customFormat="1" ht="21" customHeight="1">
      <c r="A30" s="75" t="str">
        <f ca="1" t="shared" si="1"/>
        <v>PDL</v>
      </c>
      <c r="B30" s="76">
        <f ca="1" t="shared" si="1"/>
        <v>44</v>
      </c>
      <c r="C30" s="77">
        <v>7</v>
      </c>
      <c r="D30" s="159" t="str">
        <f ca="1" t="shared" si="2"/>
        <v>GUERRINI Pascal</v>
      </c>
      <c r="E30" s="26" t="str">
        <f ca="1" t="shared" si="2"/>
        <v>M</v>
      </c>
      <c r="F30" s="26">
        <v>40</v>
      </c>
      <c r="G30" s="79">
        <v>10</v>
      </c>
      <c r="H30" s="79">
        <v>10</v>
      </c>
      <c r="I30" s="79">
        <v>10</v>
      </c>
      <c r="J30" s="79">
        <v>10</v>
      </c>
      <c r="K30" s="80">
        <f>IF(L30&lt;&gt;"","-","")</f>
      </c>
      <c r="L30" s="81"/>
      <c r="M30" s="223">
        <f t="shared" si="3"/>
        <v>40</v>
      </c>
      <c r="N30" s="224"/>
      <c r="O30" s="82"/>
      <c r="P30" s="234">
        <f ca="1" t="shared" si="4"/>
        <v>80</v>
      </c>
      <c r="Q30" s="226"/>
      <c r="R30" s="46"/>
      <c r="S30" s="83" t="s">
        <v>49</v>
      </c>
      <c r="T30" s="85"/>
      <c r="U30" s="85"/>
      <c r="V30" s="85"/>
      <c r="W30" s="85"/>
      <c r="X30" s="86"/>
      <c r="Z30" s="83"/>
      <c r="AA30" s="85"/>
      <c r="AB30" s="85"/>
      <c r="AC30" s="85"/>
      <c r="AD30" s="85"/>
      <c r="AE30" s="86"/>
      <c r="AH30" s="33"/>
      <c r="AI30" s="33"/>
      <c r="AJ30" s="33"/>
      <c r="AK30" s="33"/>
      <c r="AL30" s="53"/>
      <c r="AM30" s="53"/>
      <c r="AN30" s="53"/>
      <c r="AO30" s="39"/>
      <c r="AQ30" s="35">
        <f t="shared" si="5"/>
        <v>4</v>
      </c>
      <c r="AR30" s="24"/>
      <c r="AT30" s="24"/>
      <c r="AU30" s="24"/>
      <c r="AV30" s="53"/>
      <c r="AW30" s="53"/>
      <c r="AX30" s="53"/>
    </row>
    <row r="31" spans="1:50" s="35" customFormat="1" ht="21" customHeight="1" thickBot="1">
      <c r="A31" s="88" t="str">
        <f ca="1" t="shared" si="1"/>
        <v>PC</v>
      </c>
      <c r="B31" s="89">
        <f ca="1" t="shared" si="1"/>
        <v>79</v>
      </c>
      <c r="C31" s="90">
        <v>8</v>
      </c>
      <c r="D31" s="91" t="str">
        <f ca="1" t="shared" si="2"/>
        <v>ROUVREAU Julien</v>
      </c>
      <c r="E31" s="92" t="str">
        <f ca="1" t="shared" si="2"/>
        <v>M</v>
      </c>
      <c r="F31" s="92">
        <v>60</v>
      </c>
      <c r="G31" s="93">
        <v>10</v>
      </c>
      <c r="H31" s="93">
        <v>10</v>
      </c>
      <c r="I31" s="93">
        <v>10</v>
      </c>
      <c r="J31" s="93">
        <v>10</v>
      </c>
      <c r="K31" s="94" t="str">
        <f>IF(L31&lt;&gt;"","-","")</f>
        <v>-</v>
      </c>
      <c r="L31" s="95" t="s">
        <v>100</v>
      </c>
      <c r="M31" s="235">
        <f t="shared" si="3"/>
        <v>40</v>
      </c>
      <c r="N31" s="236"/>
      <c r="O31" s="82"/>
      <c r="P31" s="238">
        <f ca="1" t="shared" si="4"/>
        <v>100</v>
      </c>
      <c r="Q31" s="226"/>
      <c r="R31" s="46"/>
      <c r="S31" s="96"/>
      <c r="T31" s="98"/>
      <c r="U31" s="98"/>
      <c r="V31" s="98"/>
      <c r="W31" s="98"/>
      <c r="X31" s="99"/>
      <c r="Z31" s="100"/>
      <c r="AA31" s="98"/>
      <c r="AB31" s="98"/>
      <c r="AC31" s="98"/>
      <c r="AD31" s="98"/>
      <c r="AE31" s="99"/>
      <c r="AH31" s="33"/>
      <c r="AI31" s="33"/>
      <c r="AJ31" s="33"/>
      <c r="AK31" s="33"/>
      <c r="AL31" s="53"/>
      <c r="AM31" s="53"/>
      <c r="AN31" s="53"/>
      <c r="AO31" s="39"/>
      <c r="AQ31" s="35">
        <f t="shared" si="5"/>
        <v>4</v>
      </c>
      <c r="AR31" s="24"/>
      <c r="AT31" s="24"/>
      <c r="AU31" s="24"/>
      <c r="AV31" s="53"/>
      <c r="AW31" s="53"/>
      <c r="AX31" s="53"/>
    </row>
    <row r="32" spans="1:50" s="35" customFormat="1" ht="14.25" customHeight="1">
      <c r="A32" s="39"/>
      <c r="B32" s="39"/>
      <c r="C32" s="237" t="s">
        <v>101</v>
      </c>
      <c r="D32" s="237"/>
      <c r="E32" s="237"/>
      <c r="F32" s="237"/>
      <c r="G32" s="237"/>
      <c r="H32" s="237"/>
      <c r="I32" s="237"/>
      <c r="J32" s="237"/>
      <c r="K32" s="237"/>
      <c r="L32" s="237"/>
      <c r="M32" s="233" t="s">
        <v>102</v>
      </c>
      <c r="N32" s="233"/>
      <c r="O32" s="233"/>
      <c r="P32" s="233"/>
      <c r="Q32" s="233"/>
      <c r="R32" s="102"/>
      <c r="S32" s="102"/>
      <c r="T32" s="102"/>
      <c r="U32" s="102"/>
      <c r="V32" s="102"/>
      <c r="W32" s="102"/>
      <c r="X32" s="102"/>
      <c r="Y32" s="102"/>
      <c r="Z32" s="53"/>
      <c r="AA32" s="103"/>
      <c r="AB32" s="103"/>
      <c r="AC32" s="104"/>
      <c r="AD32" s="105"/>
      <c r="AE32" s="105"/>
      <c r="AF32" s="53"/>
      <c r="AG32" s="53"/>
      <c r="AH32" s="53"/>
      <c r="AI32" s="53"/>
      <c r="AN32" s="106"/>
      <c r="AO32" s="106"/>
      <c r="AP32" s="106"/>
      <c r="AR32" s="53"/>
      <c r="AS32" s="53"/>
      <c r="AT32" s="107"/>
      <c r="AU32" s="24"/>
      <c r="AV32" s="24"/>
      <c r="AW32" s="24"/>
      <c r="AX32" s="24"/>
    </row>
    <row r="33" spans="1:50" s="35" customFormat="1" ht="21" customHeight="1">
      <c r="A33" s="39"/>
      <c r="B33" s="39"/>
      <c r="C33" s="108"/>
      <c r="D33" s="39"/>
      <c r="E33" s="39"/>
      <c r="F33" s="39"/>
      <c r="G33" s="39"/>
      <c r="H33" s="39"/>
      <c r="I33" s="39"/>
      <c r="J33" s="39"/>
      <c r="K33" s="39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53"/>
      <c r="AA33" s="103"/>
      <c r="AB33" s="103"/>
      <c r="AC33" s="104"/>
      <c r="AD33" s="105"/>
      <c r="AE33" s="105"/>
      <c r="AF33" s="53"/>
      <c r="AG33" s="53"/>
      <c r="AH33" s="53"/>
      <c r="AI33" s="53"/>
      <c r="AN33" s="106"/>
      <c r="AO33" s="106"/>
      <c r="AP33" s="106"/>
      <c r="AR33" s="53"/>
      <c r="AS33" s="53"/>
      <c r="AT33" s="107"/>
      <c r="AU33" s="24"/>
      <c r="AV33" s="33"/>
      <c r="AW33" s="24"/>
      <c r="AX33" s="24"/>
    </row>
    <row r="34" spans="1:50" s="35" customFormat="1" ht="21" customHeight="1">
      <c r="A34" s="37"/>
      <c r="B34" s="37"/>
      <c r="C34" s="37"/>
      <c r="D34" s="109"/>
      <c r="E34" s="109"/>
      <c r="F34" s="109"/>
      <c r="G34" s="109"/>
      <c r="H34" s="109"/>
      <c r="I34" s="109"/>
      <c r="J34" s="109"/>
      <c r="K34" s="109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110"/>
      <c r="AG34" s="110"/>
      <c r="AH34" s="110"/>
      <c r="AI34" s="110"/>
      <c r="AJ34" s="110"/>
      <c r="AK34" s="37"/>
      <c r="AR34" s="53"/>
      <c r="AS34" s="53"/>
      <c r="AT34" s="107"/>
      <c r="AU34" s="33"/>
      <c r="AV34" s="33"/>
      <c r="AW34" s="24"/>
      <c r="AX34" s="24"/>
    </row>
    <row r="35" spans="1:46" s="35" customFormat="1" ht="14.25" customHeight="1" hidden="1">
      <c r="A35" s="37"/>
      <c r="B35" s="37"/>
      <c r="C35" s="55">
        <f>COUNT(L35:AE35,S42:X42,Z42:AE42)</f>
        <v>20</v>
      </c>
      <c r="D35" s="55"/>
      <c r="G35" s="227" t="s">
        <v>103</v>
      </c>
      <c r="H35" s="228"/>
      <c r="I35" s="228"/>
      <c r="J35" s="228"/>
      <c r="K35" s="229"/>
      <c r="L35" s="111">
        <v>1</v>
      </c>
      <c r="M35" s="111">
        <v>2</v>
      </c>
      <c r="N35" s="111">
        <v>3</v>
      </c>
      <c r="O35" s="111">
        <v>4</v>
      </c>
      <c r="P35" s="111">
        <v>5</v>
      </c>
      <c r="Q35" s="111">
        <v>6</v>
      </c>
      <c r="R35" s="111">
        <v>7</v>
      </c>
      <c r="S35" s="112">
        <v>8</v>
      </c>
      <c r="T35" s="112">
        <v>9</v>
      </c>
      <c r="U35" s="111">
        <v>10</v>
      </c>
      <c r="V35" s="111">
        <v>12</v>
      </c>
      <c r="W35" s="111">
        <v>11</v>
      </c>
      <c r="X35" s="111">
        <v>13</v>
      </c>
      <c r="Y35" s="111">
        <v>14</v>
      </c>
      <c r="Z35" s="111">
        <v>15</v>
      </c>
      <c r="AA35" s="111">
        <v>16</v>
      </c>
      <c r="AB35" s="111">
        <v>17</v>
      </c>
      <c r="AC35" s="111">
        <v>18</v>
      </c>
      <c r="AD35" s="111"/>
      <c r="AE35" s="111">
        <v>19</v>
      </c>
      <c r="AF35" s="113"/>
      <c r="AG35" s="113"/>
      <c r="AH35" s="113"/>
      <c r="AI35" s="113"/>
      <c r="AJ35" s="113"/>
      <c r="AK35" s="114"/>
      <c r="AL35" s="44"/>
      <c r="AM35" s="44"/>
      <c r="AN35" s="44"/>
      <c r="AO35" s="44"/>
      <c r="AT35" s="43"/>
    </row>
    <row r="36" spans="1:46" s="35" customFormat="1" ht="14.25" customHeight="1" hidden="1">
      <c r="A36" s="37"/>
      <c r="B36" s="37"/>
      <c r="G36" s="230" t="s">
        <v>104</v>
      </c>
      <c r="H36" s="231"/>
      <c r="I36" s="231"/>
      <c r="J36" s="231"/>
      <c r="K36" s="232"/>
      <c r="L36" s="111">
        <v>1</v>
      </c>
      <c r="M36" s="111">
        <v>1</v>
      </c>
      <c r="N36" s="111">
        <v>2</v>
      </c>
      <c r="O36" s="111">
        <v>1</v>
      </c>
      <c r="P36" s="111"/>
      <c r="Q36" s="111"/>
      <c r="R36" s="111"/>
      <c r="S36" s="112"/>
      <c r="T36" s="112"/>
      <c r="U36" s="111"/>
      <c r="V36" s="111"/>
      <c r="W36" s="111">
        <v>3</v>
      </c>
      <c r="X36" s="111">
        <v>4</v>
      </c>
      <c r="Y36" s="111">
        <v>4</v>
      </c>
      <c r="Z36" s="111">
        <v>4</v>
      </c>
      <c r="AA36" s="111"/>
      <c r="AB36" s="111"/>
      <c r="AC36" s="111"/>
      <c r="AD36" s="111"/>
      <c r="AE36" s="111"/>
      <c r="AF36" s="113"/>
      <c r="AG36" s="113"/>
      <c r="AH36" s="113"/>
      <c r="AI36" s="113"/>
      <c r="AJ36" s="113"/>
      <c r="AK36" s="114"/>
      <c r="AL36" s="44"/>
      <c r="AM36" s="44"/>
      <c r="AN36" s="44"/>
      <c r="AO36" s="44"/>
      <c r="AT36" s="43"/>
    </row>
    <row r="37" spans="1:46" s="35" customFormat="1" ht="14.25" customHeight="1" hidden="1">
      <c r="A37" s="37"/>
      <c r="B37" s="37"/>
      <c r="C37" s="55"/>
      <c r="G37" s="230" t="s">
        <v>105</v>
      </c>
      <c r="H37" s="231"/>
      <c r="I37" s="231"/>
      <c r="J37" s="231"/>
      <c r="K37" s="232"/>
      <c r="L37" s="111"/>
      <c r="M37" s="111"/>
      <c r="N37" s="111"/>
      <c r="O37" s="111">
        <v>1</v>
      </c>
      <c r="P37" s="111">
        <v>1</v>
      </c>
      <c r="Q37" s="111">
        <v>1</v>
      </c>
      <c r="R37" s="111">
        <v>1</v>
      </c>
      <c r="S37" s="112">
        <v>2</v>
      </c>
      <c r="T37" s="112">
        <v>0</v>
      </c>
      <c r="U37" s="111">
        <v>2</v>
      </c>
      <c r="V37" s="111">
        <v>3</v>
      </c>
      <c r="W37" s="111">
        <v>1</v>
      </c>
      <c r="X37" s="111">
        <v>3</v>
      </c>
      <c r="Y37" s="111">
        <v>2</v>
      </c>
      <c r="Z37" s="111">
        <v>4</v>
      </c>
      <c r="AA37" s="111">
        <v>2</v>
      </c>
      <c r="AB37" s="111">
        <v>4</v>
      </c>
      <c r="AC37" s="111">
        <v>3</v>
      </c>
      <c r="AD37" s="111"/>
      <c r="AE37" s="111">
        <v>3</v>
      </c>
      <c r="AF37" s="113"/>
      <c r="AG37" s="113"/>
      <c r="AH37" s="113"/>
      <c r="AI37" s="113"/>
      <c r="AJ37" s="113"/>
      <c r="AK37" s="114"/>
      <c r="AL37" s="44"/>
      <c r="AM37" s="44"/>
      <c r="AN37" s="44"/>
      <c r="AO37" s="44"/>
      <c r="AT37" s="43"/>
    </row>
    <row r="38" spans="1:46" s="35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6"/>
      <c r="AG38" s="6"/>
      <c r="AH38" s="6"/>
      <c r="AI38" s="6"/>
      <c r="AJ38" s="6"/>
      <c r="AK38" s="115"/>
      <c r="AL38" s="3"/>
      <c r="AM38" s="3"/>
      <c r="AN38" s="3"/>
      <c r="AO38" s="3"/>
      <c r="AP38" s="3"/>
      <c r="AQ38" s="3"/>
      <c r="AR38" s="3"/>
      <c r="AS38" s="3"/>
      <c r="AT38" s="7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16">
        <v>0</v>
      </c>
      <c r="M39" s="116">
        <v>10</v>
      </c>
      <c r="N39" s="116">
        <v>0</v>
      </c>
      <c r="O39" s="116">
        <v>0</v>
      </c>
      <c r="P39" s="116">
        <v>0</v>
      </c>
      <c r="Q39" s="116">
        <v>10</v>
      </c>
      <c r="R39" s="116">
        <v>0</v>
      </c>
      <c r="S39" s="116">
        <v>7</v>
      </c>
      <c r="T39" s="116"/>
      <c r="U39" s="116">
        <v>0</v>
      </c>
      <c r="V39" s="116"/>
      <c r="W39" s="116">
        <v>0</v>
      </c>
      <c r="X39" s="116">
        <v>0</v>
      </c>
      <c r="Y39" s="116">
        <v>0</v>
      </c>
      <c r="Z39" s="116">
        <v>0</v>
      </c>
      <c r="AA39" s="116">
        <v>0</v>
      </c>
      <c r="AB39" s="116"/>
      <c r="AC39" s="116">
        <v>10</v>
      </c>
      <c r="AD39" s="116"/>
      <c r="AE39" s="116"/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2:31" ht="15" hidden="1">
      <c r="L40" s="116"/>
      <c r="M40" s="116"/>
      <c r="N40" s="116"/>
      <c r="O40" s="116">
        <v>10</v>
      </c>
      <c r="P40" s="116">
        <v>0</v>
      </c>
      <c r="Q40" s="116">
        <v>0</v>
      </c>
      <c r="R40" s="116">
        <v>10</v>
      </c>
      <c r="S40" s="116">
        <v>0</v>
      </c>
      <c r="T40" s="116">
        <v>0</v>
      </c>
      <c r="U40" s="116">
        <v>10</v>
      </c>
      <c r="V40" s="116">
        <v>10</v>
      </c>
      <c r="W40" s="116">
        <v>0</v>
      </c>
      <c r="X40" s="116">
        <v>10</v>
      </c>
      <c r="Y40" s="116">
        <v>10</v>
      </c>
      <c r="Z40" s="116">
        <v>10</v>
      </c>
      <c r="AA40" s="116">
        <v>10</v>
      </c>
      <c r="AB40" s="116">
        <v>10</v>
      </c>
      <c r="AC40" s="116">
        <v>0</v>
      </c>
      <c r="AD40" s="116"/>
      <c r="AE40" s="116">
        <v>10</v>
      </c>
    </row>
    <row r="41" ht="5.25" customHeight="1" hidden="1"/>
    <row r="42" spans="4:31" ht="14.25" customHeight="1" hidden="1">
      <c r="D42" s="35"/>
      <c r="S42" s="117">
        <v>20</v>
      </c>
      <c r="T42" s="117"/>
      <c r="U42" s="117"/>
      <c r="V42" s="117"/>
      <c r="W42" s="117"/>
      <c r="X42" s="117"/>
      <c r="Y42" s="3"/>
      <c r="Z42" s="117"/>
      <c r="AA42" s="117"/>
      <c r="AB42" s="117"/>
      <c r="AC42" s="117"/>
      <c r="AD42" s="117"/>
      <c r="AE42" s="117"/>
    </row>
    <row r="43" spans="4:31" ht="15" hidden="1">
      <c r="D43" s="35"/>
      <c r="S43" s="116">
        <v>5</v>
      </c>
      <c r="T43" s="116"/>
      <c r="U43" s="116"/>
      <c r="V43" s="116"/>
      <c r="W43" s="116"/>
      <c r="X43" s="116"/>
      <c r="Z43" s="116"/>
      <c r="AA43" s="116"/>
      <c r="AB43" s="116"/>
      <c r="AC43" s="116"/>
      <c r="AD43" s="116"/>
      <c r="AE43" s="116"/>
    </row>
    <row r="44" spans="19:31" ht="15" hidden="1">
      <c r="S44" s="116">
        <v>4</v>
      </c>
      <c r="T44" s="116"/>
      <c r="U44" s="116"/>
      <c r="V44" s="116"/>
      <c r="W44" s="116"/>
      <c r="X44" s="116"/>
      <c r="Z44" s="116"/>
      <c r="AA44" s="116"/>
      <c r="AB44" s="116"/>
      <c r="AC44" s="116"/>
      <c r="AD44" s="116"/>
      <c r="AE44" s="116"/>
    </row>
    <row r="45" ht="4.5" customHeight="1" hidden="1"/>
    <row r="46" spans="19:31" ht="15" hidden="1">
      <c r="S46" s="116">
        <v>0</v>
      </c>
      <c r="T46" s="116"/>
      <c r="U46" s="116"/>
      <c r="V46" s="116"/>
      <c r="W46" s="116"/>
      <c r="X46" s="116"/>
      <c r="Z46" s="116"/>
      <c r="AA46" s="116"/>
      <c r="AB46" s="116"/>
      <c r="AC46" s="116"/>
      <c r="AD46" s="116"/>
      <c r="AE46" s="116"/>
    </row>
    <row r="47" spans="19:31" ht="15" hidden="1">
      <c r="S47" s="116">
        <v>10</v>
      </c>
      <c r="T47" s="116"/>
      <c r="U47" s="116"/>
      <c r="V47" s="116"/>
      <c r="W47" s="116"/>
      <c r="X47" s="116"/>
      <c r="Z47" s="116"/>
      <c r="AA47" s="116"/>
      <c r="AB47" s="116"/>
      <c r="AC47" s="116"/>
      <c r="AD47" s="116"/>
      <c r="AE47" s="116"/>
    </row>
  </sheetData>
  <sheetProtection selectLockedCells="1"/>
  <mergeCells count="51">
    <mergeCell ref="D5:F5"/>
    <mergeCell ref="M5:W5"/>
    <mergeCell ref="Y2:Y3"/>
    <mergeCell ref="Z2:Z3"/>
    <mergeCell ref="Z5:AB6"/>
    <mergeCell ref="G14:K14"/>
    <mergeCell ref="G15:K15"/>
    <mergeCell ref="D20:F20"/>
    <mergeCell ref="X1:Z1"/>
    <mergeCell ref="D2:F2"/>
    <mergeCell ref="G2:K2"/>
    <mergeCell ref="M2:N2"/>
    <mergeCell ref="O2:R2"/>
    <mergeCell ref="X2:X3"/>
    <mergeCell ref="G4:K6"/>
    <mergeCell ref="G12:K12"/>
    <mergeCell ref="G13:K13"/>
    <mergeCell ref="G11:K11"/>
    <mergeCell ref="G8:K8"/>
    <mergeCell ref="G9:K9"/>
    <mergeCell ref="G10:K10"/>
    <mergeCell ref="M23:N23"/>
    <mergeCell ref="P23:Q23"/>
    <mergeCell ref="M24:N24"/>
    <mergeCell ref="AC5:AE6"/>
    <mergeCell ref="M6:O6"/>
    <mergeCell ref="P24:Q24"/>
    <mergeCell ref="G16:K16"/>
    <mergeCell ref="Z20:AE20"/>
    <mergeCell ref="S22:X22"/>
    <mergeCell ref="Z22:AE22"/>
    <mergeCell ref="Z19:AE19"/>
    <mergeCell ref="M25:N25"/>
    <mergeCell ref="P25:Q25"/>
    <mergeCell ref="M27:N27"/>
    <mergeCell ref="P27:Q27"/>
    <mergeCell ref="M26:N26"/>
    <mergeCell ref="P26:Q26"/>
    <mergeCell ref="G37:K37"/>
    <mergeCell ref="M29:N29"/>
    <mergeCell ref="P29:Q29"/>
    <mergeCell ref="M30:N30"/>
    <mergeCell ref="P30:Q30"/>
    <mergeCell ref="M31:N31"/>
    <mergeCell ref="C32:L32"/>
    <mergeCell ref="P31:Q31"/>
    <mergeCell ref="M28:N28"/>
    <mergeCell ref="P28:Q28"/>
    <mergeCell ref="G35:K35"/>
    <mergeCell ref="G36:K36"/>
    <mergeCell ref="M32:Q32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6" zoomScaleNormal="86" workbookViewId="0" topLeftCell="C8">
      <pane ySplit="1" topLeftCell="BM9" activePane="bottomLeft" state="frozen"/>
      <selection pane="topLeft" activeCell="D9" sqref="D9"/>
      <selection pane="bottomLeft" activeCell="G8" sqref="G8:K8"/>
    </sheetView>
  </sheetViews>
  <sheetFormatPr defaultColWidth="4.00390625" defaultRowHeight="12.75"/>
  <cols>
    <col min="1" max="1" width="6.140625" style="8" hidden="1" customWidth="1"/>
    <col min="2" max="2" width="5.140625" style="8" hidden="1" customWidth="1"/>
    <col min="3" max="3" width="4.421875" style="8" customWidth="1"/>
    <col min="4" max="4" width="22.140625" style="8" customWidth="1"/>
    <col min="5" max="5" width="3.140625" style="8" customWidth="1"/>
    <col min="6" max="6" width="7.7109375" style="8" customWidth="1"/>
    <col min="7" max="11" width="3.8515625" style="8" customWidth="1"/>
    <col min="12" max="41" width="4.00390625" style="8" customWidth="1"/>
    <col min="42" max="42" width="20.00390625" style="8" hidden="1" customWidth="1"/>
    <col min="43" max="43" width="4.00390625" style="8" hidden="1" customWidth="1"/>
    <col min="44" max="45" width="4.00390625" style="8" customWidth="1"/>
    <col min="46" max="46" width="10.421875" style="13" customWidth="1"/>
    <col min="47" max="238" width="11.421875" style="8" customWidth="1"/>
    <col min="239" max="240" width="4.00390625" style="8" customWidth="1"/>
    <col min="241" max="241" width="4.421875" style="8" customWidth="1"/>
    <col min="242" max="242" width="22.140625" style="8" customWidth="1"/>
    <col min="243" max="243" width="3.140625" style="8" customWidth="1"/>
    <col min="244" max="244" width="7.7109375" style="8" customWidth="1"/>
    <col min="245" max="245" width="19.421875" style="8" customWidth="1"/>
    <col min="246" max="254" width="4.00390625" style="8" customWidth="1"/>
    <col min="255" max="16384" width="4.00390625" style="8" customWidth="1"/>
  </cols>
  <sheetData>
    <row r="1" spans="1:47" ht="15.75" thickBot="1">
      <c r="A1" s="1"/>
      <c r="B1" s="1"/>
      <c r="C1" s="2">
        <v>6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263" t="s">
        <v>0</v>
      </c>
      <c r="Y1" s="263"/>
      <c r="Z1" s="263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9"/>
      <c r="D2" s="264" t="s">
        <v>1</v>
      </c>
      <c r="E2" s="264"/>
      <c r="F2" s="265"/>
      <c r="G2" s="266" t="s">
        <v>410</v>
      </c>
      <c r="H2" s="266"/>
      <c r="I2" s="266"/>
      <c r="J2" s="266"/>
      <c r="K2" s="266"/>
      <c r="L2" s="4">
        <v>2</v>
      </c>
      <c r="M2" s="256" t="s">
        <v>3</v>
      </c>
      <c r="N2" s="256"/>
      <c r="O2" s="267">
        <f ca="1">TODAY()</f>
        <v>42163</v>
      </c>
      <c r="P2" s="267"/>
      <c r="Q2" s="267"/>
      <c r="R2" s="267"/>
      <c r="S2" s="5"/>
      <c r="T2" s="10" t="s">
        <v>4</v>
      </c>
      <c r="U2" s="10"/>
      <c r="V2" s="10"/>
      <c r="W2" s="5"/>
      <c r="X2" s="268" t="str">
        <f>IF(T2="","",T2)</f>
        <v>1</v>
      </c>
      <c r="Y2" s="268">
        <f>IF(U2="","",U2)</f>
      </c>
      <c r="Z2" s="268">
        <f>IF(V2="","",V2)</f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1"/>
      <c r="M3" s="11"/>
      <c r="N3" s="5"/>
      <c r="O3" s="5"/>
      <c r="P3" s="5"/>
      <c r="Q3" s="5"/>
      <c r="R3" s="5"/>
      <c r="S3" s="5"/>
      <c r="T3" s="3"/>
      <c r="U3" s="3"/>
      <c r="V3" s="3"/>
      <c r="W3" s="5"/>
      <c r="X3" s="269"/>
      <c r="Y3" s="269"/>
      <c r="Z3" s="269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5" customHeight="1" thickBot="1">
      <c r="A4" s="1"/>
      <c r="B4" s="1"/>
      <c r="C4" s="9"/>
      <c r="D4" s="3"/>
      <c r="E4" s="3"/>
      <c r="G4" s="270"/>
      <c r="H4" s="270"/>
      <c r="I4" s="270"/>
      <c r="J4" s="270"/>
      <c r="K4" s="27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5" customHeight="1" thickTop="1">
      <c r="A5" s="1"/>
      <c r="B5" s="1"/>
      <c r="C5" s="9"/>
      <c r="D5" s="271" t="s">
        <v>5</v>
      </c>
      <c r="E5" s="271"/>
      <c r="F5" s="272"/>
      <c r="G5" s="270"/>
      <c r="H5" s="270"/>
      <c r="I5" s="270"/>
      <c r="J5" s="270"/>
      <c r="K5" s="270"/>
      <c r="L5" s="3"/>
      <c r="M5" s="273" t="s">
        <v>6</v>
      </c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5"/>
      <c r="Y5" s="5"/>
      <c r="Z5" s="274" t="s">
        <v>7</v>
      </c>
      <c r="AA5" s="274"/>
      <c r="AB5" s="275"/>
      <c r="AC5" s="250" t="str">
        <f>LEFT(G2,2)</f>
        <v>32</v>
      </c>
      <c r="AD5" s="251"/>
      <c r="AE5" s="252"/>
      <c r="AH5" s="6"/>
      <c r="AI5" s="6"/>
      <c r="AJ5" s="6"/>
      <c r="AK5" s="12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270"/>
      <c r="H6" s="270"/>
      <c r="I6" s="270"/>
      <c r="J6" s="270"/>
      <c r="K6" s="270"/>
      <c r="L6" s="3"/>
      <c r="M6" s="256" t="s">
        <v>8</v>
      </c>
      <c r="N6" s="256"/>
      <c r="O6" s="256"/>
      <c r="P6" s="3"/>
      <c r="Q6" s="3"/>
      <c r="R6" s="3"/>
      <c r="S6" s="3"/>
      <c r="T6" s="3"/>
      <c r="U6" s="3"/>
      <c r="V6" s="3"/>
      <c r="W6" s="5"/>
      <c r="X6" s="5"/>
      <c r="Y6" s="5"/>
      <c r="Z6" s="274"/>
      <c r="AA6" s="274"/>
      <c r="AB6" s="275"/>
      <c r="AC6" s="253"/>
      <c r="AD6" s="254"/>
      <c r="AE6" s="255"/>
      <c r="AH6" s="6"/>
      <c r="AI6" s="6"/>
      <c r="AJ6" s="6"/>
      <c r="AK6" s="12"/>
      <c r="AL6" s="14"/>
      <c r="AM6" s="14"/>
      <c r="AN6" s="14"/>
      <c r="AO6" s="14"/>
    </row>
    <row r="7" spans="1:44" ht="22.5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5"/>
      <c r="AG7" s="15"/>
      <c r="AH7" s="15"/>
      <c r="AI7" s="15"/>
      <c r="AJ7" s="15"/>
      <c r="AK7" s="16"/>
      <c r="AP7" s="17"/>
      <c r="AQ7" s="3"/>
      <c r="AR7" s="3"/>
    </row>
    <row r="8" spans="1:46" ht="19.5" customHeight="1">
      <c r="A8" s="18" t="s">
        <v>9</v>
      </c>
      <c r="B8" s="18" t="s">
        <v>10</v>
      </c>
      <c r="C8" s="19" t="s">
        <v>11</v>
      </c>
      <c r="D8" s="20" t="s">
        <v>12</v>
      </c>
      <c r="E8" s="20" t="s">
        <v>13</v>
      </c>
      <c r="F8" s="19" t="s">
        <v>14</v>
      </c>
      <c r="G8" s="288" t="s">
        <v>15</v>
      </c>
      <c r="H8" s="288"/>
      <c r="I8" s="288"/>
      <c r="J8" s="288"/>
      <c r="K8" s="288"/>
      <c r="L8" s="157" t="s">
        <v>77</v>
      </c>
      <c r="M8" s="157" t="s">
        <v>80</v>
      </c>
      <c r="N8" s="157" t="s">
        <v>82</v>
      </c>
      <c r="O8" s="157" t="s">
        <v>16</v>
      </c>
      <c r="P8" s="157" t="s">
        <v>33</v>
      </c>
      <c r="Q8" s="157" t="s">
        <v>32</v>
      </c>
      <c r="R8" s="157" t="s">
        <v>78</v>
      </c>
      <c r="S8" s="157" t="s">
        <v>21</v>
      </c>
      <c r="T8" s="157" t="s">
        <v>18</v>
      </c>
      <c r="U8" s="157" t="s">
        <v>25</v>
      </c>
      <c r="V8" s="157" t="s">
        <v>26</v>
      </c>
      <c r="W8" s="157" t="s">
        <v>23</v>
      </c>
      <c r="X8" s="157" t="s">
        <v>81</v>
      </c>
      <c r="Y8" s="157" t="s">
        <v>20</v>
      </c>
      <c r="Z8" s="157" t="s">
        <v>17</v>
      </c>
      <c r="AE8" s="23"/>
      <c r="AF8" s="23"/>
      <c r="AG8" s="23"/>
      <c r="AH8" s="24"/>
      <c r="AI8" s="24"/>
      <c r="AJ8" s="24"/>
      <c r="AK8" s="24"/>
      <c r="AL8" s="24"/>
      <c r="AM8" s="24"/>
      <c r="AN8" s="24"/>
      <c r="AP8" s="25" t="s">
        <v>207</v>
      </c>
      <c r="AT8" s="8"/>
    </row>
    <row r="9" spans="1:43" s="35" customFormat="1" ht="18.75" customHeight="1">
      <c r="A9" s="26" t="s">
        <v>45</v>
      </c>
      <c r="B9" s="26">
        <v>44</v>
      </c>
      <c r="C9" s="27">
        <f aca="true" ca="1" t="shared" si="0" ref="C9:C14">OFFSET(C9,15,0)</f>
        <v>1</v>
      </c>
      <c r="D9" s="78" t="s">
        <v>165</v>
      </c>
      <c r="E9" s="26" t="s">
        <v>39</v>
      </c>
      <c r="F9" s="26">
        <v>58</v>
      </c>
      <c r="G9" s="287" t="s">
        <v>411</v>
      </c>
      <c r="H9" s="287"/>
      <c r="I9" s="287"/>
      <c r="J9" s="287"/>
      <c r="K9" s="287"/>
      <c r="L9" s="30" t="s">
        <v>41</v>
      </c>
      <c r="M9" s="31"/>
      <c r="N9" s="31"/>
      <c r="O9" s="30" t="s">
        <v>41</v>
      </c>
      <c r="P9" s="31"/>
      <c r="Q9" s="31"/>
      <c r="R9" s="30" t="s">
        <v>50</v>
      </c>
      <c r="S9" s="31"/>
      <c r="T9" s="31"/>
      <c r="U9" s="30" t="s">
        <v>41</v>
      </c>
      <c r="V9" s="31"/>
      <c r="W9" s="31"/>
      <c r="X9" s="31"/>
      <c r="Y9" s="30" t="s">
        <v>41</v>
      </c>
      <c r="Z9" s="31"/>
      <c r="AE9" s="32"/>
      <c r="AF9" s="32"/>
      <c r="AG9" s="32"/>
      <c r="AH9" s="33"/>
      <c r="AI9" s="33"/>
      <c r="AJ9" s="33"/>
      <c r="AK9" s="34"/>
      <c r="AL9" s="33"/>
      <c r="AM9" s="34"/>
      <c r="AN9" s="33"/>
      <c r="AP9" s="25" t="s">
        <v>210</v>
      </c>
      <c r="AQ9" s="37">
        <f>IF(E9="M",100,IF(E9=1,100,IF(E9="","",120)))</f>
        <v>100</v>
      </c>
    </row>
    <row r="10" spans="1:42" s="37" customFormat="1" ht="21" customHeight="1">
      <c r="A10" s="26" t="s">
        <v>45</v>
      </c>
      <c r="B10" s="26">
        <v>44</v>
      </c>
      <c r="C10" s="27">
        <f ca="1" t="shared" si="0"/>
        <v>2</v>
      </c>
      <c r="D10" s="78" t="s">
        <v>412</v>
      </c>
      <c r="E10" s="26" t="s">
        <v>39</v>
      </c>
      <c r="F10" s="26">
        <v>59</v>
      </c>
      <c r="G10" s="287" t="s">
        <v>146</v>
      </c>
      <c r="H10" s="287"/>
      <c r="I10" s="287"/>
      <c r="J10" s="287"/>
      <c r="K10" s="287"/>
      <c r="L10" s="30" t="s">
        <v>48</v>
      </c>
      <c r="M10" s="31"/>
      <c r="N10" s="31"/>
      <c r="O10" s="31"/>
      <c r="P10" s="31"/>
      <c r="Q10" s="30" t="s">
        <v>41</v>
      </c>
      <c r="R10" s="31"/>
      <c r="S10" s="30" t="s">
        <v>41</v>
      </c>
      <c r="T10" s="31"/>
      <c r="U10" s="31"/>
      <c r="V10" s="30" t="s">
        <v>41</v>
      </c>
      <c r="W10" s="31"/>
      <c r="X10" s="31"/>
      <c r="Y10" s="31"/>
      <c r="Z10" s="30" t="s">
        <v>50</v>
      </c>
      <c r="AE10" s="32"/>
      <c r="AF10" s="32"/>
      <c r="AG10" s="32"/>
      <c r="AH10" s="33"/>
      <c r="AI10" s="33"/>
      <c r="AJ10" s="33"/>
      <c r="AK10" s="34"/>
      <c r="AL10" s="33"/>
      <c r="AM10" s="34"/>
      <c r="AN10" s="33"/>
      <c r="AP10" s="36" t="s">
        <v>212</v>
      </c>
    </row>
    <row r="11" spans="1:42" s="35" customFormat="1" ht="21" customHeight="1">
      <c r="A11" s="26" t="s">
        <v>45</v>
      </c>
      <c r="B11" s="26">
        <v>49</v>
      </c>
      <c r="C11" s="27">
        <f ca="1" t="shared" si="0"/>
        <v>3</v>
      </c>
      <c r="D11" s="78" t="s">
        <v>413</v>
      </c>
      <c r="E11" s="26" t="s">
        <v>39</v>
      </c>
      <c r="F11" s="26">
        <v>60</v>
      </c>
      <c r="G11" s="287" t="s">
        <v>177</v>
      </c>
      <c r="H11" s="287"/>
      <c r="I11" s="287"/>
      <c r="J11" s="287"/>
      <c r="K11" s="287"/>
      <c r="L11" s="31"/>
      <c r="M11" s="30" t="s">
        <v>48</v>
      </c>
      <c r="N11" s="31"/>
      <c r="O11" s="31"/>
      <c r="P11" s="30" t="s">
        <v>57</v>
      </c>
      <c r="Q11" s="31"/>
      <c r="R11" s="30" t="s">
        <v>162</v>
      </c>
      <c r="S11" s="31"/>
      <c r="T11" s="31"/>
      <c r="U11" s="31"/>
      <c r="V11" s="31"/>
      <c r="W11" s="30" t="s">
        <v>41</v>
      </c>
      <c r="X11" s="31"/>
      <c r="Y11" s="31"/>
      <c r="Z11" s="30" t="s">
        <v>49</v>
      </c>
      <c r="AP11" s="36" t="s">
        <v>215</v>
      </c>
    </row>
    <row r="12" spans="1:42" s="35" customFormat="1" ht="21" customHeight="1">
      <c r="A12" s="26" t="s">
        <v>45</v>
      </c>
      <c r="B12" s="26">
        <v>85</v>
      </c>
      <c r="C12" s="27">
        <f ca="1" t="shared" si="0"/>
        <v>4</v>
      </c>
      <c r="D12" s="78" t="s">
        <v>414</v>
      </c>
      <c r="E12" s="26" t="s">
        <v>39</v>
      </c>
      <c r="F12" s="26">
        <v>60</v>
      </c>
      <c r="G12" s="287" t="s">
        <v>174</v>
      </c>
      <c r="H12" s="287"/>
      <c r="I12" s="287"/>
      <c r="J12" s="287"/>
      <c r="K12" s="287"/>
      <c r="L12" s="31"/>
      <c r="M12" s="30" t="s">
        <v>41</v>
      </c>
      <c r="N12" s="31"/>
      <c r="O12" s="30" t="s">
        <v>49</v>
      </c>
      <c r="P12" s="31"/>
      <c r="Q12" s="31"/>
      <c r="R12" s="31"/>
      <c r="S12" s="31"/>
      <c r="T12" s="30" t="s">
        <v>49</v>
      </c>
      <c r="U12" s="31"/>
      <c r="V12" s="30" t="s">
        <v>49</v>
      </c>
      <c r="W12" s="31"/>
      <c r="X12" s="30" t="s">
        <v>49</v>
      </c>
      <c r="Y12" s="31"/>
      <c r="Z12" s="31"/>
      <c r="AP12" s="36" t="s">
        <v>218</v>
      </c>
    </row>
    <row r="13" spans="1:42" s="35" customFormat="1" ht="21" customHeight="1">
      <c r="A13" s="26" t="s">
        <v>45</v>
      </c>
      <c r="B13" s="26">
        <v>49</v>
      </c>
      <c r="C13" s="27">
        <f ca="1" t="shared" si="0"/>
        <v>5</v>
      </c>
      <c r="D13" s="78" t="s">
        <v>415</v>
      </c>
      <c r="E13" s="26" t="s">
        <v>39</v>
      </c>
      <c r="F13" s="26">
        <v>60</v>
      </c>
      <c r="G13" s="287" t="s">
        <v>180</v>
      </c>
      <c r="H13" s="287"/>
      <c r="I13" s="287"/>
      <c r="J13" s="287"/>
      <c r="K13" s="287"/>
      <c r="L13" s="31"/>
      <c r="M13" s="31"/>
      <c r="N13" s="30" t="s">
        <v>48</v>
      </c>
      <c r="O13" s="31"/>
      <c r="P13" s="31"/>
      <c r="Q13" s="30" t="s">
        <v>49</v>
      </c>
      <c r="R13" s="31"/>
      <c r="S13" s="31"/>
      <c r="T13" s="30" t="s">
        <v>41</v>
      </c>
      <c r="U13" s="31"/>
      <c r="V13" s="31"/>
      <c r="W13" s="30" t="s">
        <v>49</v>
      </c>
      <c r="X13" s="31"/>
      <c r="Y13" s="30" t="s">
        <v>49</v>
      </c>
      <c r="Z13" s="31"/>
      <c r="AP13" s="36" t="s">
        <v>222</v>
      </c>
    </row>
    <row r="14" spans="1:42" s="35" customFormat="1" ht="21" customHeight="1">
      <c r="A14" s="26" t="s">
        <v>45</v>
      </c>
      <c r="B14" s="26">
        <v>72</v>
      </c>
      <c r="C14" s="27">
        <f ca="1" t="shared" si="0"/>
        <v>6</v>
      </c>
      <c r="D14" s="78" t="s">
        <v>416</v>
      </c>
      <c r="E14" s="26" t="s">
        <v>39</v>
      </c>
      <c r="F14" s="26">
        <v>61</v>
      </c>
      <c r="G14" s="287" t="s">
        <v>417</v>
      </c>
      <c r="H14" s="287"/>
      <c r="I14" s="287"/>
      <c r="J14" s="287"/>
      <c r="K14" s="287"/>
      <c r="L14" s="31"/>
      <c r="M14" s="31"/>
      <c r="N14" s="30" t="s">
        <v>41</v>
      </c>
      <c r="O14" s="31"/>
      <c r="P14" s="30" t="s">
        <v>42</v>
      </c>
      <c r="Q14" s="31"/>
      <c r="R14" s="31"/>
      <c r="S14" s="30" t="s">
        <v>49</v>
      </c>
      <c r="T14" s="31"/>
      <c r="U14" s="30" t="s">
        <v>48</v>
      </c>
      <c r="V14" s="31"/>
      <c r="W14" s="31"/>
      <c r="X14" s="30" t="s">
        <v>42</v>
      </c>
      <c r="Y14" s="31"/>
      <c r="Z14" s="31"/>
      <c r="AP14" s="36" t="s">
        <v>225</v>
      </c>
    </row>
    <row r="15" spans="1:42" s="35" customFormat="1" ht="21" customHeight="1" hidden="1">
      <c r="A15" s="39"/>
      <c r="B15" s="39"/>
      <c r="C15" s="40"/>
      <c r="D15" s="129"/>
      <c r="E15" s="39"/>
      <c r="F15" s="39"/>
      <c r="G15" s="160"/>
      <c r="H15" s="160"/>
      <c r="I15" s="160"/>
      <c r="J15" s="160"/>
      <c r="K15" s="160"/>
      <c r="L15" s="161"/>
      <c r="M15" s="161"/>
      <c r="N15" s="163"/>
      <c r="O15" s="161"/>
      <c r="P15" s="161"/>
      <c r="Q15" s="161"/>
      <c r="R15" s="163"/>
      <c r="S15" s="161"/>
      <c r="T15" s="161"/>
      <c r="U15" s="163"/>
      <c r="V15" s="161"/>
      <c r="W15" s="161"/>
      <c r="X15" s="161"/>
      <c r="Y15" s="163"/>
      <c r="Z15" s="161"/>
      <c r="AA15" s="161"/>
      <c r="AB15" s="163"/>
      <c r="AP15" s="36"/>
    </row>
    <row r="16" spans="1:42" s="35" customFormat="1" ht="21" customHeight="1" hidden="1">
      <c r="A16" s="39"/>
      <c r="B16" s="39"/>
      <c r="C16" s="40"/>
      <c r="D16" s="129"/>
      <c r="E16" s="39"/>
      <c r="F16" s="39"/>
      <c r="G16" s="164"/>
      <c r="H16" s="164"/>
      <c r="I16" s="164"/>
      <c r="J16" s="164"/>
      <c r="K16" s="164"/>
      <c r="L16" s="161"/>
      <c r="M16" s="161"/>
      <c r="N16" s="161"/>
      <c r="O16" s="163"/>
      <c r="P16" s="161"/>
      <c r="Q16" s="161"/>
      <c r="R16" s="163"/>
      <c r="S16" s="161"/>
      <c r="T16" s="161"/>
      <c r="U16" s="161"/>
      <c r="V16" s="161"/>
      <c r="W16" s="161"/>
      <c r="X16" s="163"/>
      <c r="Y16" s="161"/>
      <c r="Z16" s="163"/>
      <c r="AA16" s="161"/>
      <c r="AB16" s="161"/>
      <c r="AP16" s="36"/>
    </row>
    <row r="17" spans="1:50" s="35" customFormat="1" ht="21" customHeight="1" hidden="1">
      <c r="A17" s="39"/>
      <c r="B17" s="39"/>
      <c r="C17" s="40"/>
      <c r="D17" s="41"/>
      <c r="E17" s="41"/>
      <c r="F17" s="41"/>
      <c r="G17" s="41"/>
      <c r="H17" s="41"/>
      <c r="I17" s="41"/>
      <c r="J17" s="41"/>
      <c r="K17" s="41"/>
      <c r="L17" s="32"/>
      <c r="M17" s="32"/>
      <c r="N17" s="32"/>
      <c r="O17" s="38"/>
      <c r="P17" s="32"/>
      <c r="Q17" s="32"/>
      <c r="R17" s="32"/>
      <c r="S17" s="32"/>
      <c r="T17" s="32"/>
      <c r="U17" s="38"/>
      <c r="V17" s="32"/>
      <c r="W17" s="32"/>
      <c r="X17" s="38"/>
      <c r="Y17" s="32"/>
      <c r="Z17" s="165"/>
      <c r="AA17" s="165"/>
      <c r="AB17" s="165"/>
      <c r="AC17" s="165"/>
      <c r="AD17" s="165"/>
      <c r="AO17" s="33"/>
      <c r="AP17" s="33"/>
      <c r="AT17" s="43"/>
      <c r="AU17" s="44"/>
      <c r="AV17" s="44"/>
      <c r="AW17" s="44"/>
      <c r="AX17" s="44"/>
    </row>
    <row r="18" spans="1:50" s="35" customFormat="1" ht="21" customHeight="1" hidden="1">
      <c r="A18" s="39"/>
      <c r="B18" s="39"/>
      <c r="C18" s="40"/>
      <c r="D18" s="41"/>
      <c r="E18" s="41"/>
      <c r="F18" s="41"/>
      <c r="G18" s="41"/>
      <c r="H18" s="41"/>
      <c r="I18" s="41"/>
      <c r="J18" s="41"/>
      <c r="K18" s="41"/>
      <c r="L18" s="32"/>
      <c r="M18" s="32"/>
      <c r="N18" s="32"/>
      <c r="O18" s="38"/>
      <c r="P18" s="32"/>
      <c r="Q18" s="32"/>
      <c r="R18" s="32"/>
      <c r="S18" s="32"/>
      <c r="T18" s="32"/>
      <c r="U18" s="38"/>
      <c r="V18" s="32"/>
      <c r="W18" s="32"/>
      <c r="X18" s="38"/>
      <c r="Y18" s="32"/>
      <c r="Z18" s="45"/>
      <c r="AA18" s="45"/>
      <c r="AB18" s="45"/>
      <c r="AC18" s="45"/>
      <c r="AD18" s="45"/>
      <c r="AO18" s="33"/>
      <c r="AP18" s="33"/>
      <c r="AT18" s="43"/>
      <c r="AU18" s="44"/>
      <c r="AV18" s="44"/>
      <c r="AW18" s="44"/>
      <c r="AX18" s="44"/>
    </row>
    <row r="19" spans="1:50" s="35" customFormat="1" ht="21" customHeight="1" thickBot="1">
      <c r="A19" s="39"/>
      <c r="B19" s="39"/>
      <c r="C19" s="40"/>
      <c r="Q19" s="32"/>
      <c r="R19" s="32"/>
      <c r="S19" s="247" t="s">
        <v>75</v>
      </c>
      <c r="T19" s="247"/>
      <c r="U19" s="247"/>
      <c r="V19" s="247"/>
      <c r="W19" s="247"/>
      <c r="X19" s="247"/>
      <c r="Y19" s="32"/>
      <c r="Z19" s="166" t="s">
        <v>75</v>
      </c>
      <c r="AA19" s="167"/>
      <c r="AB19" s="167"/>
      <c r="AC19" s="167"/>
      <c r="AD19" s="167"/>
      <c r="AE19" s="167"/>
      <c r="AF19" s="32"/>
      <c r="AG19" s="38"/>
      <c r="AH19" s="32"/>
      <c r="AI19" s="32"/>
      <c r="AJ19" s="38"/>
      <c r="AK19" s="38"/>
      <c r="AL19" s="33"/>
      <c r="AM19" s="33"/>
      <c r="AN19" s="33"/>
      <c r="AO19" s="33"/>
      <c r="AP19" s="33"/>
      <c r="AT19" s="43"/>
      <c r="AU19" s="44"/>
      <c r="AV19" s="46"/>
      <c r="AW19" s="46"/>
      <c r="AX19" s="46"/>
    </row>
    <row r="20" spans="1:48" s="35" customFormat="1" ht="21" customHeight="1" thickBot="1">
      <c r="A20" s="39"/>
      <c r="B20" s="168"/>
      <c r="C20" s="168"/>
      <c r="D20" s="168"/>
      <c r="E20" s="168"/>
      <c r="F20" s="168"/>
      <c r="G20" s="169"/>
      <c r="H20" s="169"/>
      <c r="I20" s="169"/>
      <c r="J20" s="169"/>
      <c r="K20" s="23"/>
      <c r="L20" s="23"/>
      <c r="M20" s="23"/>
      <c r="N20" s="23"/>
      <c r="Q20" s="32"/>
      <c r="R20" s="32"/>
      <c r="S20" s="284" t="s">
        <v>85</v>
      </c>
      <c r="T20" s="285"/>
      <c r="U20" s="285"/>
      <c r="V20" s="285"/>
      <c r="W20" s="285"/>
      <c r="X20" s="286"/>
      <c r="Y20" s="32"/>
      <c r="Z20" s="166" t="s">
        <v>85</v>
      </c>
      <c r="AA20" s="166"/>
      <c r="AB20" s="166"/>
      <c r="AC20" s="166"/>
      <c r="AD20" s="166"/>
      <c r="AE20" s="166"/>
      <c r="AH20" s="44"/>
      <c r="AI20" s="48"/>
      <c r="AJ20" s="48"/>
      <c r="AK20" s="48"/>
      <c r="AL20" s="48"/>
      <c r="AM20" s="44"/>
      <c r="AN20" s="44"/>
      <c r="AQ20" s="33"/>
      <c r="AR20" s="33"/>
      <c r="AS20" s="33"/>
      <c r="AT20" s="49"/>
      <c r="AU20" s="46"/>
      <c r="AV20" s="46"/>
    </row>
    <row r="21" spans="1:47" s="35" customFormat="1" ht="21" customHeight="1" thickBot="1">
      <c r="A21" s="39"/>
      <c r="B21" s="39"/>
      <c r="S21" s="170">
        <f aca="true" t="shared" si="1" ref="S21:X21">IF(Z21="","",Z21)</f>
      </c>
      <c r="T21" s="171">
        <f t="shared" si="1"/>
      </c>
      <c r="U21" s="171">
        <f t="shared" si="1"/>
      </c>
      <c r="V21" s="171">
        <f t="shared" si="1"/>
      </c>
      <c r="W21" s="171">
        <f t="shared" si="1"/>
      </c>
      <c r="X21" s="172">
        <f t="shared" si="1"/>
      </c>
      <c r="Y21" s="23"/>
      <c r="Z21" s="173"/>
      <c r="AA21" s="173"/>
      <c r="AB21" s="173"/>
      <c r="AC21" s="173"/>
      <c r="AD21" s="173"/>
      <c r="AE21" s="173"/>
      <c r="AH21" s="24"/>
      <c r="AI21" s="24"/>
      <c r="AJ21" s="24"/>
      <c r="AK21" s="24"/>
      <c r="AL21" s="53"/>
      <c r="AM21" s="53"/>
      <c r="AN21" s="53"/>
      <c r="AP21" s="54"/>
      <c r="AU21" s="44"/>
    </row>
    <row r="22" spans="1:40" s="35" customFormat="1" ht="21" customHeight="1" thickBot="1">
      <c r="A22" s="37"/>
      <c r="B22" s="37"/>
      <c r="C22" s="55"/>
      <c r="D22" s="56"/>
      <c r="E22" s="56"/>
      <c r="F22" s="56"/>
      <c r="G22" s="56"/>
      <c r="H22" s="56"/>
      <c r="I22" s="56"/>
      <c r="J22" s="56"/>
      <c r="K22" s="56"/>
      <c r="L22" s="37"/>
      <c r="M22" s="37"/>
      <c r="N22" s="37"/>
      <c r="O22" s="37"/>
      <c r="P22" s="37"/>
      <c r="Q22" s="57"/>
      <c r="R22" s="57"/>
      <c r="S22" s="213" t="s">
        <v>88</v>
      </c>
      <c r="T22" s="214"/>
      <c r="U22" s="214"/>
      <c r="V22" s="214"/>
      <c r="W22" s="214"/>
      <c r="X22" s="162"/>
      <c r="Z22" s="166" t="s">
        <v>88</v>
      </c>
      <c r="AA22" s="167"/>
      <c r="AB22" s="167"/>
      <c r="AC22" s="167"/>
      <c r="AD22" s="167"/>
      <c r="AE22" s="167"/>
      <c r="AH22" s="58"/>
      <c r="AI22" s="58"/>
      <c r="AJ22" s="58"/>
      <c r="AK22" s="58"/>
      <c r="AL22" s="58"/>
      <c r="AM22" s="58"/>
      <c r="AN22" s="58"/>
    </row>
    <row r="23" spans="1:41" s="35" customFormat="1" ht="24.75" customHeight="1">
      <c r="A23" s="59" t="s">
        <v>9</v>
      </c>
      <c r="B23" s="60" t="s">
        <v>10</v>
      </c>
      <c r="C23" s="61" t="s">
        <v>11</v>
      </c>
      <c r="D23" s="62" t="s">
        <v>12</v>
      </c>
      <c r="E23" s="62" t="s">
        <v>13</v>
      </c>
      <c r="F23" s="63" t="s">
        <v>89</v>
      </c>
      <c r="G23" s="64" t="s">
        <v>90</v>
      </c>
      <c r="H23" s="64" t="s">
        <v>91</v>
      </c>
      <c r="I23" s="64" t="s">
        <v>92</v>
      </c>
      <c r="J23" s="64" t="s">
        <v>93</v>
      </c>
      <c r="K23" s="65" t="s">
        <v>94</v>
      </c>
      <c r="L23" s="66" t="s">
        <v>95</v>
      </c>
      <c r="M23" s="248" t="s">
        <v>96</v>
      </c>
      <c r="N23" s="249"/>
      <c r="O23" s="67" t="s">
        <v>97</v>
      </c>
      <c r="P23" s="234" t="s">
        <v>98</v>
      </c>
      <c r="Q23" s="226"/>
      <c r="R23" s="46"/>
      <c r="S23" s="174">
        <f aca="true" t="shared" si="2" ref="S23:X29">IF(Z23="","",Z23)</f>
      </c>
      <c r="T23" s="175">
        <f t="shared" si="2"/>
      </c>
      <c r="U23" s="175">
        <f t="shared" si="2"/>
      </c>
      <c r="V23" s="175">
        <f t="shared" si="2"/>
      </c>
      <c r="W23" s="175">
        <f t="shared" si="2"/>
      </c>
      <c r="X23" s="176">
        <f t="shared" si="2"/>
      </c>
      <c r="Z23" s="177"/>
      <c r="AA23" s="177"/>
      <c r="AB23" s="177"/>
      <c r="AC23" s="177"/>
      <c r="AD23" s="177"/>
      <c r="AE23" s="177"/>
      <c r="AH23" s="24"/>
      <c r="AI23" s="24"/>
      <c r="AJ23" s="24"/>
      <c r="AK23" s="24"/>
      <c r="AL23" s="53"/>
      <c r="AM23" s="53"/>
      <c r="AN23" s="53"/>
      <c r="AO23" s="74"/>
    </row>
    <row r="24" spans="1:43" s="35" customFormat="1" ht="24" customHeight="1">
      <c r="A24" s="75" t="str">
        <f aca="true" ca="1" t="shared" si="3" ref="A24:B29">OFFSET(A24,-15,0)</f>
        <v>PDL</v>
      </c>
      <c r="B24" s="76">
        <f ca="1" t="shared" si="3"/>
        <v>44</v>
      </c>
      <c r="C24" s="77">
        <v>1</v>
      </c>
      <c r="D24" s="78" t="str">
        <f aca="true" ca="1" t="shared" si="4" ref="D24:E29">OFFSET(D24,-15,0)</f>
        <v>THOMAS Kilian</v>
      </c>
      <c r="E24" s="26" t="str">
        <f ca="1" t="shared" si="4"/>
        <v>M</v>
      </c>
      <c r="F24" s="26">
        <v>0</v>
      </c>
      <c r="G24" s="79">
        <v>0</v>
      </c>
      <c r="H24" s="79">
        <v>0</v>
      </c>
      <c r="I24" s="79">
        <v>0</v>
      </c>
      <c r="J24" s="79">
        <v>0</v>
      </c>
      <c r="K24" s="80">
        <v>0</v>
      </c>
      <c r="L24" s="81" t="s">
        <v>99</v>
      </c>
      <c r="M24" s="223">
        <f aca="true" t="shared" si="5" ref="M24:M29">SUM(G24:K24)</f>
        <v>0</v>
      </c>
      <c r="N24" s="224"/>
      <c r="O24" s="82"/>
      <c r="P24" s="225">
        <f aca="true" ca="1" t="shared" si="6" ref="P24:P29">SUM(OFFSET(P24,0,-10),OFFSET(P24,0,-3))</f>
        <v>0</v>
      </c>
      <c r="Q24" s="226"/>
      <c r="R24" s="46"/>
      <c r="S24" s="178">
        <f t="shared" si="2"/>
      </c>
      <c r="T24" s="179">
        <f t="shared" si="2"/>
      </c>
      <c r="U24" s="179">
        <f t="shared" si="2"/>
      </c>
      <c r="V24" s="179">
        <f t="shared" si="2"/>
      </c>
      <c r="W24" s="179">
        <f t="shared" si="2"/>
      </c>
      <c r="X24" s="180">
        <f t="shared" si="2"/>
      </c>
      <c r="Z24" s="181"/>
      <c r="AA24" s="181"/>
      <c r="AB24" s="181"/>
      <c r="AC24" s="181"/>
      <c r="AD24" s="181"/>
      <c r="AE24" s="181"/>
      <c r="AH24" s="33"/>
      <c r="AI24" s="33"/>
      <c r="AJ24" s="33"/>
      <c r="AK24" s="33"/>
      <c r="AL24" s="53"/>
      <c r="AM24" s="53"/>
      <c r="AN24" s="53"/>
      <c r="AO24" s="39"/>
      <c r="AQ24" s="35">
        <f aca="true" t="shared" si="7" ref="AQ24:AQ29">COUNT(G24:K24)</f>
        <v>5</v>
      </c>
    </row>
    <row r="25" spans="1:43" s="35" customFormat="1" ht="21" customHeight="1">
      <c r="A25" s="75" t="str">
        <f ca="1" t="shared" si="3"/>
        <v>PDL</v>
      </c>
      <c r="B25" s="76">
        <f ca="1" t="shared" si="3"/>
        <v>44</v>
      </c>
      <c r="C25" s="77">
        <v>2</v>
      </c>
      <c r="D25" s="78" t="str">
        <f ca="1" t="shared" si="4"/>
        <v>BUSSON Gaetan</v>
      </c>
      <c r="E25" s="26" t="str">
        <f ca="1" t="shared" si="4"/>
        <v>M</v>
      </c>
      <c r="F25" s="26">
        <v>10</v>
      </c>
      <c r="G25" s="79">
        <v>10</v>
      </c>
      <c r="H25" s="79">
        <v>0</v>
      </c>
      <c r="I25" s="79">
        <v>0</v>
      </c>
      <c r="J25" s="79">
        <v>0</v>
      </c>
      <c r="K25" s="80">
        <v>0</v>
      </c>
      <c r="L25" s="81" t="s">
        <v>99</v>
      </c>
      <c r="M25" s="223">
        <f t="shared" si="5"/>
        <v>10</v>
      </c>
      <c r="N25" s="224"/>
      <c r="O25" s="82"/>
      <c r="P25" s="225">
        <f ca="1" t="shared" si="6"/>
        <v>20</v>
      </c>
      <c r="Q25" s="226"/>
      <c r="R25" s="46"/>
      <c r="S25" s="178">
        <f t="shared" si="2"/>
      </c>
      <c r="T25" s="179">
        <f t="shared" si="2"/>
      </c>
      <c r="U25" s="179">
        <f t="shared" si="2"/>
      </c>
      <c r="V25" s="179">
        <f t="shared" si="2"/>
      </c>
      <c r="W25" s="179">
        <f t="shared" si="2"/>
      </c>
      <c r="X25" s="180">
        <f t="shared" si="2"/>
      </c>
      <c r="Z25" s="181"/>
      <c r="AA25" s="181"/>
      <c r="AB25" s="181"/>
      <c r="AC25" s="181"/>
      <c r="AD25" s="181"/>
      <c r="AE25" s="181"/>
      <c r="AH25" s="33"/>
      <c r="AI25" s="33"/>
      <c r="AJ25" s="33"/>
      <c r="AK25" s="33"/>
      <c r="AL25" s="53"/>
      <c r="AM25" s="53"/>
      <c r="AN25" s="53"/>
      <c r="AO25" s="39"/>
      <c r="AQ25" s="35">
        <f t="shared" si="7"/>
        <v>5</v>
      </c>
    </row>
    <row r="26" spans="1:50" s="35" customFormat="1" ht="21" customHeight="1">
      <c r="A26" s="75" t="str">
        <f ca="1" t="shared" si="3"/>
        <v>PDL</v>
      </c>
      <c r="B26" s="76">
        <f ca="1" t="shared" si="3"/>
        <v>49</v>
      </c>
      <c r="C26" s="77">
        <v>3</v>
      </c>
      <c r="D26" s="78" t="str">
        <f ca="1" t="shared" si="4"/>
        <v>BENAITEAU Tony</v>
      </c>
      <c r="E26" s="26" t="str">
        <f ca="1" t="shared" si="4"/>
        <v>M</v>
      </c>
      <c r="F26" s="26">
        <v>10</v>
      </c>
      <c r="G26" s="79">
        <v>10</v>
      </c>
      <c r="H26" s="79">
        <v>10</v>
      </c>
      <c r="I26" s="79">
        <v>10</v>
      </c>
      <c r="J26" s="79">
        <v>0</v>
      </c>
      <c r="K26" s="80">
        <v>10</v>
      </c>
      <c r="L26" s="81" t="s">
        <v>99</v>
      </c>
      <c r="M26" s="223">
        <f t="shared" si="5"/>
        <v>40</v>
      </c>
      <c r="N26" s="224"/>
      <c r="O26" s="82"/>
      <c r="P26" s="225">
        <f ca="1" t="shared" si="6"/>
        <v>50</v>
      </c>
      <c r="Q26" s="226"/>
      <c r="R26" s="46"/>
      <c r="S26" s="178">
        <f t="shared" si="2"/>
      </c>
      <c r="T26" s="179">
        <f t="shared" si="2"/>
      </c>
      <c r="U26" s="179">
        <f t="shared" si="2"/>
      </c>
      <c r="V26" s="179">
        <f t="shared" si="2"/>
      </c>
      <c r="W26" s="179">
        <f t="shared" si="2"/>
      </c>
      <c r="X26" s="180">
        <f t="shared" si="2"/>
      </c>
      <c r="Z26" s="181"/>
      <c r="AA26" s="181"/>
      <c r="AB26" s="181"/>
      <c r="AC26" s="181"/>
      <c r="AD26" s="181"/>
      <c r="AE26" s="181"/>
      <c r="AH26" s="33"/>
      <c r="AI26" s="33"/>
      <c r="AJ26" s="33"/>
      <c r="AK26" s="33"/>
      <c r="AL26" s="53"/>
      <c r="AM26" s="53"/>
      <c r="AN26" s="53"/>
      <c r="AO26" s="39"/>
      <c r="AQ26" s="35">
        <f t="shared" si="7"/>
        <v>5</v>
      </c>
      <c r="AR26" s="23"/>
      <c r="AT26" s="24"/>
      <c r="AU26" s="24"/>
      <c r="AV26" s="53"/>
      <c r="AW26" s="53"/>
      <c r="AX26" s="53"/>
    </row>
    <row r="27" spans="1:50" s="35" customFormat="1" ht="21" customHeight="1">
      <c r="A27" s="75" t="str">
        <f ca="1" t="shared" si="3"/>
        <v>PDL</v>
      </c>
      <c r="B27" s="76">
        <f ca="1" t="shared" si="3"/>
        <v>85</v>
      </c>
      <c r="C27" s="77">
        <v>4</v>
      </c>
      <c r="D27" s="78" t="str">
        <f ca="1" t="shared" si="4"/>
        <v>HIRARDOT Victor</v>
      </c>
      <c r="E27" s="26" t="str">
        <f ca="1" t="shared" si="4"/>
        <v>M</v>
      </c>
      <c r="F27" s="26">
        <v>20</v>
      </c>
      <c r="G27" s="79">
        <v>0</v>
      </c>
      <c r="H27" s="79">
        <v>10</v>
      </c>
      <c r="I27" s="79">
        <v>10</v>
      </c>
      <c r="J27" s="79">
        <v>10</v>
      </c>
      <c r="K27" s="80">
        <v>10</v>
      </c>
      <c r="L27" s="81" t="s">
        <v>99</v>
      </c>
      <c r="M27" s="223">
        <f t="shared" si="5"/>
        <v>40</v>
      </c>
      <c r="N27" s="224"/>
      <c r="O27" s="82"/>
      <c r="P27" s="225">
        <f ca="1" t="shared" si="6"/>
        <v>60</v>
      </c>
      <c r="Q27" s="226"/>
      <c r="R27" s="46"/>
      <c r="S27" s="178">
        <f t="shared" si="2"/>
      </c>
      <c r="T27" s="179">
        <f t="shared" si="2"/>
      </c>
      <c r="U27" s="179">
        <f t="shared" si="2"/>
      </c>
      <c r="V27" s="179">
        <f t="shared" si="2"/>
      </c>
      <c r="W27" s="179">
        <f t="shared" si="2"/>
      </c>
      <c r="X27" s="180">
        <f t="shared" si="2"/>
      </c>
      <c r="Z27" s="181"/>
      <c r="AA27" s="181"/>
      <c r="AB27" s="181"/>
      <c r="AC27" s="181"/>
      <c r="AD27" s="181"/>
      <c r="AE27" s="181"/>
      <c r="AH27" s="33"/>
      <c r="AI27" s="33"/>
      <c r="AJ27" s="33"/>
      <c r="AK27" s="33"/>
      <c r="AL27" s="53"/>
      <c r="AM27" s="53"/>
      <c r="AN27" s="53"/>
      <c r="AO27" s="39"/>
      <c r="AQ27" s="35">
        <f t="shared" si="7"/>
        <v>5</v>
      </c>
      <c r="AR27" s="24"/>
      <c r="AT27" s="24"/>
      <c r="AU27" s="24"/>
      <c r="AV27" s="53"/>
      <c r="AW27" s="53"/>
      <c r="AX27" s="53"/>
    </row>
    <row r="28" spans="1:50" s="35" customFormat="1" ht="21" customHeight="1">
      <c r="A28" s="75" t="str">
        <f ca="1" t="shared" si="3"/>
        <v>PDL</v>
      </c>
      <c r="B28" s="76">
        <f ca="1" t="shared" si="3"/>
        <v>49</v>
      </c>
      <c r="C28" s="77">
        <v>5</v>
      </c>
      <c r="D28" s="78" t="str">
        <f ca="1" t="shared" si="4"/>
        <v>ROBIN Enzo</v>
      </c>
      <c r="E28" s="26" t="str">
        <f ca="1" t="shared" si="4"/>
        <v>M</v>
      </c>
      <c r="F28" s="26">
        <v>60</v>
      </c>
      <c r="G28" s="79">
        <v>10</v>
      </c>
      <c r="H28" s="79">
        <v>10</v>
      </c>
      <c r="I28" s="79">
        <v>0</v>
      </c>
      <c r="J28" s="79">
        <v>10</v>
      </c>
      <c r="K28" s="80">
        <v>10</v>
      </c>
      <c r="L28" s="81" t="s">
        <v>99</v>
      </c>
      <c r="M28" s="223">
        <f t="shared" si="5"/>
        <v>40</v>
      </c>
      <c r="N28" s="224"/>
      <c r="O28" s="82"/>
      <c r="P28" s="238">
        <f ca="1" t="shared" si="6"/>
        <v>100</v>
      </c>
      <c r="Q28" s="226"/>
      <c r="R28" s="46"/>
      <c r="S28" s="178">
        <f t="shared" si="2"/>
      </c>
      <c r="T28" s="179">
        <f t="shared" si="2"/>
      </c>
      <c r="U28" s="179">
        <f t="shared" si="2"/>
      </c>
      <c r="V28" s="179">
        <f t="shared" si="2"/>
      </c>
      <c r="W28" s="179">
        <f t="shared" si="2"/>
      </c>
      <c r="X28" s="180">
        <f t="shared" si="2"/>
      </c>
      <c r="Z28" s="181"/>
      <c r="AA28" s="181"/>
      <c r="AB28" s="181"/>
      <c r="AC28" s="181"/>
      <c r="AD28" s="181"/>
      <c r="AE28" s="181"/>
      <c r="AH28" s="33"/>
      <c r="AI28" s="33"/>
      <c r="AJ28" s="33"/>
      <c r="AK28" s="33"/>
      <c r="AL28" s="53"/>
      <c r="AM28" s="53"/>
      <c r="AN28" s="53"/>
      <c r="AO28" s="39"/>
      <c r="AQ28" s="35">
        <f t="shared" si="7"/>
        <v>5</v>
      </c>
      <c r="AR28" s="33"/>
      <c r="AT28" s="24"/>
      <c r="AU28" s="24"/>
      <c r="AV28" s="53"/>
      <c r="AW28" s="53"/>
      <c r="AX28" s="53"/>
    </row>
    <row r="29" spans="1:50" s="35" customFormat="1" ht="21" customHeight="1" thickBot="1">
      <c r="A29" s="88" t="str">
        <f ca="1" t="shared" si="3"/>
        <v>PDL</v>
      </c>
      <c r="B29" s="89">
        <f ca="1" t="shared" si="3"/>
        <v>72</v>
      </c>
      <c r="C29" s="90">
        <v>6</v>
      </c>
      <c r="D29" s="91" t="str">
        <f ca="1" t="shared" si="4"/>
        <v>LELONG Niels</v>
      </c>
      <c r="E29" s="92" t="str">
        <f ca="1" t="shared" si="4"/>
        <v>M</v>
      </c>
      <c r="F29" s="92">
        <v>60</v>
      </c>
      <c r="G29" s="93">
        <v>0</v>
      </c>
      <c r="H29" s="93">
        <v>0</v>
      </c>
      <c r="I29" s="93">
        <v>10</v>
      </c>
      <c r="J29" s="93">
        <v>10</v>
      </c>
      <c r="K29" s="94">
        <v>0</v>
      </c>
      <c r="L29" s="95" t="s">
        <v>99</v>
      </c>
      <c r="M29" s="235">
        <f t="shared" si="5"/>
        <v>20</v>
      </c>
      <c r="N29" s="236"/>
      <c r="O29" s="82"/>
      <c r="P29" s="225">
        <f ca="1" t="shared" si="6"/>
        <v>80</v>
      </c>
      <c r="Q29" s="226"/>
      <c r="R29" s="46"/>
      <c r="S29" s="183">
        <f t="shared" si="2"/>
      </c>
      <c r="T29" s="184">
        <f t="shared" si="2"/>
      </c>
      <c r="U29" s="184">
        <f t="shared" si="2"/>
      </c>
      <c r="V29" s="184">
        <f t="shared" si="2"/>
      </c>
      <c r="W29" s="184">
        <f t="shared" si="2"/>
      </c>
      <c r="X29" s="185">
        <f t="shared" si="2"/>
      </c>
      <c r="Z29" s="181"/>
      <c r="AA29" s="181"/>
      <c r="AB29" s="181"/>
      <c r="AC29" s="181"/>
      <c r="AD29" s="181"/>
      <c r="AE29" s="181"/>
      <c r="AH29" s="33"/>
      <c r="AI29" s="33"/>
      <c r="AJ29" s="33"/>
      <c r="AK29" s="33"/>
      <c r="AL29" s="53"/>
      <c r="AM29" s="53"/>
      <c r="AN29" s="53"/>
      <c r="AO29" s="39"/>
      <c r="AQ29" s="35">
        <f t="shared" si="7"/>
        <v>5</v>
      </c>
      <c r="AR29" s="24"/>
      <c r="AT29" s="24"/>
      <c r="AU29" s="24"/>
      <c r="AV29" s="53"/>
      <c r="AW29" s="53"/>
      <c r="AX29" s="53"/>
    </row>
    <row r="30" spans="1:50" s="35" customFormat="1" ht="21" customHeight="1">
      <c r="A30" s="39"/>
      <c r="B30" s="39"/>
      <c r="C30" s="283" t="s">
        <v>101</v>
      </c>
      <c r="D30" s="283"/>
      <c r="E30" s="283"/>
      <c r="F30" s="283"/>
      <c r="G30" s="283"/>
      <c r="H30" s="283"/>
      <c r="I30" s="283"/>
      <c r="J30" s="283"/>
      <c r="K30" s="283"/>
      <c r="L30" s="283"/>
      <c r="M30" s="282" t="s">
        <v>102</v>
      </c>
      <c r="N30" s="282"/>
      <c r="O30" s="282"/>
      <c r="P30" s="282"/>
      <c r="Q30" s="282"/>
      <c r="R30" s="46"/>
      <c r="AH30" s="33"/>
      <c r="AI30" s="33"/>
      <c r="AJ30" s="33"/>
      <c r="AK30" s="33"/>
      <c r="AL30" s="53"/>
      <c r="AM30" s="53"/>
      <c r="AN30" s="53"/>
      <c r="AO30" s="39"/>
      <c r="AR30" s="24"/>
      <c r="AT30" s="24"/>
      <c r="AU30" s="24"/>
      <c r="AV30" s="53"/>
      <c r="AW30" s="53"/>
      <c r="AX30" s="53"/>
    </row>
    <row r="31" spans="1:50" s="35" customFormat="1" ht="21" customHeight="1">
      <c r="A31" s="39"/>
      <c r="B31" s="39"/>
      <c r="C31" s="108"/>
      <c r="R31" s="105"/>
      <c r="S31" s="33"/>
      <c r="T31" s="33"/>
      <c r="U31" s="33"/>
      <c r="V31" s="33"/>
      <c r="W31" s="33"/>
      <c r="X31" s="33"/>
      <c r="Y31" s="53"/>
      <c r="Z31" s="33"/>
      <c r="AA31" s="33"/>
      <c r="AB31" s="33"/>
      <c r="AC31" s="33"/>
      <c r="AD31" s="33"/>
      <c r="AE31" s="33"/>
      <c r="AH31" s="33"/>
      <c r="AI31" s="33"/>
      <c r="AJ31" s="33"/>
      <c r="AK31" s="33"/>
      <c r="AL31" s="53"/>
      <c r="AM31" s="53"/>
      <c r="AN31" s="53"/>
      <c r="AO31" s="39"/>
      <c r="AR31" s="24"/>
      <c r="AT31" s="24"/>
      <c r="AU31" s="24"/>
      <c r="AV31" s="53"/>
      <c r="AW31" s="53"/>
      <c r="AX31" s="53"/>
    </row>
    <row r="32" spans="1:50" s="35" customFormat="1" ht="21" customHeight="1">
      <c r="A32" s="39"/>
      <c r="B32" s="39"/>
      <c r="C32" s="108"/>
      <c r="R32" s="102"/>
      <c r="S32" s="102"/>
      <c r="T32" s="102"/>
      <c r="U32" s="102"/>
      <c r="V32" s="102"/>
      <c r="W32" s="102"/>
      <c r="X32" s="102"/>
      <c r="Y32" s="102"/>
      <c r="Z32" s="53"/>
      <c r="AA32" s="103"/>
      <c r="AB32" s="103"/>
      <c r="AC32" s="104"/>
      <c r="AD32" s="105"/>
      <c r="AE32" s="105"/>
      <c r="AF32" s="53"/>
      <c r="AG32" s="53"/>
      <c r="AH32" s="53"/>
      <c r="AI32" s="53"/>
      <c r="AN32" s="106"/>
      <c r="AO32" s="106"/>
      <c r="AP32" s="106"/>
      <c r="AR32" s="53"/>
      <c r="AS32" s="53"/>
      <c r="AT32" s="107"/>
      <c r="AU32" s="24"/>
      <c r="AV32" s="24"/>
      <c r="AW32" s="24"/>
      <c r="AX32" s="24"/>
    </row>
    <row r="33" spans="1:50" s="35" customFormat="1" ht="21" customHeight="1">
      <c r="A33" s="39"/>
      <c r="B33" s="39"/>
      <c r="C33" s="108"/>
      <c r="D33" s="39"/>
      <c r="E33" s="39"/>
      <c r="F33" s="39"/>
      <c r="G33" s="39"/>
      <c r="H33" s="39"/>
      <c r="I33" s="39"/>
      <c r="J33" s="39"/>
      <c r="K33" s="39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53"/>
      <c r="AA33" s="103"/>
      <c r="AB33" s="103"/>
      <c r="AC33" s="104"/>
      <c r="AD33" s="105"/>
      <c r="AE33" s="105"/>
      <c r="AF33" s="53"/>
      <c r="AG33" s="53"/>
      <c r="AH33" s="53"/>
      <c r="AI33" s="53"/>
      <c r="AN33" s="106"/>
      <c r="AO33" s="106"/>
      <c r="AP33" s="106"/>
      <c r="AR33" s="53"/>
      <c r="AS33" s="53"/>
      <c r="AT33" s="107"/>
      <c r="AU33" s="24"/>
      <c r="AV33" s="33"/>
      <c r="AW33" s="24"/>
      <c r="AX33" s="24"/>
    </row>
    <row r="34" spans="1:50" s="35" customFormat="1" ht="21" customHeight="1" hidden="1">
      <c r="A34" s="37"/>
      <c r="B34" s="37"/>
      <c r="C34" s="37"/>
      <c r="D34" s="109"/>
      <c r="E34" s="109"/>
      <c r="F34" s="109"/>
      <c r="G34" s="109"/>
      <c r="H34" s="109"/>
      <c r="I34" s="109"/>
      <c r="J34" s="109"/>
      <c r="K34" s="109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Z34" s="44"/>
      <c r="AA34" s="44"/>
      <c r="AB34" s="44"/>
      <c r="AC34" s="44"/>
      <c r="AD34" s="44"/>
      <c r="AE34" s="44"/>
      <c r="AF34" s="110"/>
      <c r="AG34" s="110"/>
      <c r="AH34" s="110"/>
      <c r="AI34" s="110"/>
      <c r="AJ34" s="110"/>
      <c r="AK34" s="37"/>
      <c r="AR34" s="53"/>
      <c r="AS34" s="53"/>
      <c r="AT34" s="107"/>
      <c r="AU34" s="33"/>
      <c r="AV34" s="33"/>
      <c r="AW34" s="24"/>
      <c r="AX34" s="24"/>
    </row>
    <row r="35" spans="1:46" s="35" customFormat="1" ht="14.25" customHeight="1" hidden="1">
      <c r="A35" s="37"/>
      <c r="B35" s="37"/>
      <c r="C35" s="55">
        <f>COUNT(L35:Z35,Z42:AE42)</f>
        <v>15</v>
      </c>
      <c r="D35" s="55"/>
      <c r="G35" s="227" t="s">
        <v>103</v>
      </c>
      <c r="H35" s="228"/>
      <c r="I35" s="228"/>
      <c r="J35" s="228"/>
      <c r="K35" s="229"/>
      <c r="L35" s="111">
        <v>1</v>
      </c>
      <c r="M35" s="111">
        <v>2</v>
      </c>
      <c r="N35" s="111">
        <v>3</v>
      </c>
      <c r="O35" s="111">
        <v>4</v>
      </c>
      <c r="P35" s="111">
        <v>5</v>
      </c>
      <c r="Q35" s="111">
        <v>6</v>
      </c>
      <c r="R35" s="111">
        <v>7</v>
      </c>
      <c r="S35" s="112">
        <v>8</v>
      </c>
      <c r="T35" s="112">
        <v>9</v>
      </c>
      <c r="U35" s="111">
        <v>10</v>
      </c>
      <c r="V35" s="111">
        <v>11</v>
      </c>
      <c r="W35" s="111">
        <v>12</v>
      </c>
      <c r="X35" s="111">
        <v>13</v>
      </c>
      <c r="Y35" s="111">
        <v>14</v>
      </c>
      <c r="Z35" s="111">
        <v>15</v>
      </c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4"/>
      <c r="AL35" s="44"/>
      <c r="AM35" s="44"/>
      <c r="AN35" s="44"/>
      <c r="AO35" s="44"/>
      <c r="AT35" s="43"/>
    </row>
    <row r="36" spans="1:46" s="35" customFormat="1" ht="14.25" customHeight="1" hidden="1">
      <c r="A36" s="37"/>
      <c r="B36" s="37"/>
      <c r="G36" s="230" t="s">
        <v>104</v>
      </c>
      <c r="H36" s="231"/>
      <c r="I36" s="231"/>
      <c r="J36" s="231"/>
      <c r="K36" s="232"/>
      <c r="L36" s="111">
        <v>1</v>
      </c>
      <c r="M36" s="111">
        <v>1</v>
      </c>
      <c r="N36" s="111">
        <v>1</v>
      </c>
      <c r="O36" s="111">
        <v>2</v>
      </c>
      <c r="P36" s="111">
        <v>2</v>
      </c>
      <c r="Q36" s="111">
        <v>2</v>
      </c>
      <c r="R36" s="111">
        <v>3</v>
      </c>
      <c r="S36" s="112">
        <v>3</v>
      </c>
      <c r="T36" s="112">
        <v>3</v>
      </c>
      <c r="U36" s="111">
        <v>4</v>
      </c>
      <c r="V36" s="111">
        <v>4</v>
      </c>
      <c r="W36" s="111">
        <v>4</v>
      </c>
      <c r="X36" s="111">
        <v>5</v>
      </c>
      <c r="Y36" s="111">
        <v>5</v>
      </c>
      <c r="Z36" s="111">
        <v>5</v>
      </c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4"/>
      <c r="AL36" s="44"/>
      <c r="AM36" s="44"/>
      <c r="AN36" s="44"/>
      <c r="AO36" s="44"/>
      <c r="AT36" s="43"/>
    </row>
    <row r="37" spans="1:46" s="35" customFormat="1" ht="14.25" customHeight="1" hidden="1">
      <c r="A37" s="37"/>
      <c r="B37" s="37"/>
      <c r="C37" s="55"/>
      <c r="G37" s="230" t="s">
        <v>105</v>
      </c>
      <c r="H37" s="231"/>
      <c r="I37" s="231"/>
      <c r="J37" s="231"/>
      <c r="K37" s="232"/>
      <c r="L37" s="111">
        <v>1</v>
      </c>
      <c r="M37" s="111">
        <v>1</v>
      </c>
      <c r="N37" s="111">
        <v>1</v>
      </c>
      <c r="O37" s="111">
        <v>2</v>
      </c>
      <c r="P37" s="111">
        <v>2</v>
      </c>
      <c r="Q37" s="111">
        <v>2</v>
      </c>
      <c r="R37" s="111">
        <v>3</v>
      </c>
      <c r="S37" s="112">
        <v>3</v>
      </c>
      <c r="T37" s="112">
        <v>3</v>
      </c>
      <c r="U37" s="111">
        <v>4</v>
      </c>
      <c r="V37" s="111">
        <v>4</v>
      </c>
      <c r="W37" s="111">
        <v>4</v>
      </c>
      <c r="X37" s="111">
        <v>5</v>
      </c>
      <c r="Y37" s="111">
        <v>5</v>
      </c>
      <c r="Z37" s="111">
        <v>5</v>
      </c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4"/>
      <c r="AL37" s="44"/>
      <c r="AM37" s="44"/>
      <c r="AN37" s="44"/>
      <c r="AO37" s="44"/>
      <c r="AT37" s="43"/>
    </row>
    <row r="38" spans="1:46" s="35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115"/>
      <c r="AL38" s="3"/>
      <c r="AM38" s="3"/>
      <c r="AN38" s="3"/>
      <c r="AO38" s="3"/>
      <c r="AP38" s="3"/>
      <c r="AQ38" s="3"/>
      <c r="AR38" s="3"/>
      <c r="AS38" s="3"/>
      <c r="AT38" s="7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16">
        <v>0</v>
      </c>
      <c r="M39" s="116">
        <v>10</v>
      </c>
      <c r="N39" s="116">
        <v>10</v>
      </c>
      <c r="O39" s="116">
        <v>0</v>
      </c>
      <c r="P39" s="116">
        <v>10</v>
      </c>
      <c r="Q39" s="116">
        <v>0</v>
      </c>
      <c r="R39" s="116">
        <v>0</v>
      </c>
      <c r="S39" s="116">
        <v>0</v>
      </c>
      <c r="T39" s="116">
        <v>10</v>
      </c>
      <c r="U39" s="116">
        <v>0</v>
      </c>
      <c r="V39" s="116">
        <v>0</v>
      </c>
      <c r="W39" s="116">
        <v>0</v>
      </c>
      <c r="X39" s="116">
        <v>10</v>
      </c>
      <c r="Y39" s="116">
        <v>0</v>
      </c>
      <c r="Z39" s="116">
        <v>0</v>
      </c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2:26" ht="15" hidden="1">
      <c r="L40" s="116">
        <v>10</v>
      </c>
      <c r="M40" s="116">
        <v>0</v>
      </c>
      <c r="N40" s="116">
        <v>0</v>
      </c>
      <c r="O40" s="116">
        <v>10</v>
      </c>
      <c r="P40" s="116">
        <v>0</v>
      </c>
      <c r="Q40" s="116">
        <v>10</v>
      </c>
      <c r="R40" s="116">
        <v>10</v>
      </c>
      <c r="S40" s="116">
        <v>10</v>
      </c>
      <c r="T40" s="116">
        <v>0</v>
      </c>
      <c r="U40" s="116">
        <v>10</v>
      </c>
      <c r="V40" s="116">
        <v>10</v>
      </c>
      <c r="W40" s="116">
        <v>10</v>
      </c>
      <c r="X40" s="116">
        <v>0</v>
      </c>
      <c r="Y40" s="116">
        <v>10</v>
      </c>
      <c r="Z40" s="116">
        <v>10</v>
      </c>
    </row>
    <row r="41" ht="5.25" customHeight="1" hidden="1"/>
    <row r="42" spans="4:31" ht="14.25" customHeight="1" hidden="1">
      <c r="D42" s="35"/>
      <c r="Y42" s="3"/>
      <c r="Z42" s="117"/>
      <c r="AA42" s="117"/>
      <c r="AB42" s="117"/>
      <c r="AC42" s="117"/>
      <c r="AD42" s="117"/>
      <c r="AE42" s="117"/>
    </row>
    <row r="43" spans="4:31" ht="15" hidden="1">
      <c r="D43" s="35"/>
      <c r="Z43" s="116"/>
      <c r="AA43" s="116"/>
      <c r="AB43" s="116"/>
      <c r="AC43" s="116"/>
      <c r="AD43" s="116"/>
      <c r="AE43" s="116"/>
    </row>
    <row r="44" spans="26:31" ht="15" hidden="1">
      <c r="Z44" s="116"/>
      <c r="AA44" s="116"/>
      <c r="AB44" s="116"/>
      <c r="AC44" s="116"/>
      <c r="AD44" s="116"/>
      <c r="AE44" s="116"/>
    </row>
    <row r="45" ht="4.5" customHeight="1" hidden="1"/>
    <row r="46" spans="26:31" ht="15" hidden="1">
      <c r="Z46" s="116"/>
      <c r="AA46" s="116"/>
      <c r="AB46" s="116"/>
      <c r="AC46" s="116"/>
      <c r="AD46" s="116"/>
      <c r="AE46" s="116"/>
    </row>
    <row r="47" spans="26:31" ht="15" hidden="1">
      <c r="Z47" s="116"/>
      <c r="AA47" s="116"/>
      <c r="AB47" s="116"/>
      <c r="AC47" s="116"/>
      <c r="AD47" s="116"/>
      <c r="AE47" s="116"/>
    </row>
  </sheetData>
  <sheetProtection selectLockedCells="1"/>
  <mergeCells count="43">
    <mergeCell ref="M28:N28"/>
    <mergeCell ref="P28:Q28"/>
    <mergeCell ref="M29:N29"/>
    <mergeCell ref="P29:Q29"/>
    <mergeCell ref="M30:Q30"/>
    <mergeCell ref="G35:K35"/>
    <mergeCell ref="G36:K36"/>
    <mergeCell ref="G37:K37"/>
    <mergeCell ref="C30:L30"/>
    <mergeCell ref="M26:N26"/>
    <mergeCell ref="P26:Q26"/>
    <mergeCell ref="M27:N27"/>
    <mergeCell ref="P27:Q27"/>
    <mergeCell ref="S20:X20"/>
    <mergeCell ref="M25:N25"/>
    <mergeCell ref="P25:Q25"/>
    <mergeCell ref="S22:X22"/>
    <mergeCell ref="M23:N23"/>
    <mergeCell ref="P23:Q23"/>
    <mergeCell ref="M24:N24"/>
    <mergeCell ref="P24:Q24"/>
    <mergeCell ref="G12:K12"/>
    <mergeCell ref="G13:K13"/>
    <mergeCell ref="G14:K14"/>
    <mergeCell ref="S19:X19"/>
    <mergeCell ref="G9:K9"/>
    <mergeCell ref="G4:K6"/>
    <mergeCell ref="G10:K10"/>
    <mergeCell ref="G11:K11"/>
    <mergeCell ref="Z2:Z3"/>
    <mergeCell ref="AC5:AE6"/>
    <mergeCell ref="M6:O6"/>
    <mergeCell ref="G8:K8"/>
    <mergeCell ref="D5:F5"/>
    <mergeCell ref="M5:W5"/>
    <mergeCell ref="Z5:AB6"/>
    <mergeCell ref="X1:Z1"/>
    <mergeCell ref="D2:F2"/>
    <mergeCell ref="G2:K2"/>
    <mergeCell ref="M2:N2"/>
    <mergeCell ref="O2:R2"/>
    <mergeCell ref="X2:X3"/>
    <mergeCell ref="Y2:Y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6" zoomScaleNormal="86" workbookViewId="0" topLeftCell="C8">
      <pane ySplit="1" topLeftCell="BM9" activePane="bottomLeft" state="frozen"/>
      <selection pane="topLeft" activeCell="D9" sqref="D9"/>
      <selection pane="bottomLeft" activeCell="G8" sqref="G8:K8"/>
    </sheetView>
  </sheetViews>
  <sheetFormatPr defaultColWidth="4.00390625" defaultRowHeight="12.75"/>
  <cols>
    <col min="1" max="1" width="6.140625" style="207" hidden="1" customWidth="1"/>
    <col min="2" max="2" width="5.140625" style="207" hidden="1" customWidth="1"/>
    <col min="3" max="3" width="4.421875" style="207" customWidth="1"/>
    <col min="4" max="4" width="22.140625" style="207" customWidth="1"/>
    <col min="5" max="5" width="3.140625" style="207" customWidth="1"/>
    <col min="6" max="6" width="7.7109375" style="207" customWidth="1"/>
    <col min="7" max="11" width="3.8515625" style="207" customWidth="1"/>
    <col min="12" max="41" width="4.00390625" style="207" customWidth="1"/>
    <col min="42" max="42" width="20.00390625" style="207" hidden="1" customWidth="1"/>
    <col min="43" max="43" width="4.00390625" style="207" hidden="1" customWidth="1"/>
    <col min="44" max="45" width="4.00390625" style="207" customWidth="1"/>
    <col min="46" max="46" width="10.421875" style="209" customWidth="1"/>
    <col min="47" max="238" width="11.421875" style="207" customWidth="1"/>
    <col min="239" max="240" width="4.00390625" style="207" customWidth="1"/>
    <col min="241" max="241" width="4.421875" style="207" customWidth="1"/>
    <col min="242" max="242" width="22.140625" style="207" customWidth="1"/>
    <col min="243" max="243" width="3.140625" style="207" customWidth="1"/>
    <col min="244" max="244" width="7.7109375" style="207" customWidth="1"/>
    <col min="245" max="245" width="19.421875" style="207" customWidth="1"/>
    <col min="246" max="254" width="4.00390625" style="207" customWidth="1"/>
    <col min="255" max="16384" width="4.00390625" style="207" customWidth="1"/>
  </cols>
  <sheetData>
    <row r="1" spans="1:47" ht="15.75" thickBot="1">
      <c r="A1" s="1"/>
      <c r="B1" s="1"/>
      <c r="C1" s="2">
        <v>6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263" t="s">
        <v>0</v>
      </c>
      <c r="Y1" s="263"/>
      <c r="Z1" s="263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9"/>
      <c r="D2" s="264" t="s">
        <v>1</v>
      </c>
      <c r="E2" s="264"/>
      <c r="F2" s="265"/>
      <c r="G2" s="266" t="s">
        <v>418</v>
      </c>
      <c r="H2" s="266"/>
      <c r="I2" s="266"/>
      <c r="J2" s="266"/>
      <c r="K2" s="266"/>
      <c r="L2" s="4">
        <v>2</v>
      </c>
      <c r="M2" s="256" t="s">
        <v>3</v>
      </c>
      <c r="N2" s="256"/>
      <c r="O2" s="267">
        <f ca="1">TODAY()</f>
        <v>42163</v>
      </c>
      <c r="P2" s="267"/>
      <c r="Q2" s="267"/>
      <c r="R2" s="267"/>
      <c r="S2" s="5"/>
      <c r="T2" s="208" t="s">
        <v>300</v>
      </c>
      <c r="U2" s="208" t="s">
        <v>322</v>
      </c>
      <c r="V2" s="208"/>
      <c r="W2" s="5"/>
      <c r="X2" s="268" t="str">
        <f>IF(T2="","",T2)</f>
        <v>5</v>
      </c>
      <c r="Y2" s="268" t="str">
        <f>IF(U2="","",U2)</f>
        <v>6</v>
      </c>
      <c r="Z2" s="268">
        <f>IF(V2="","",V2)</f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1"/>
      <c r="M3" s="11"/>
      <c r="N3" s="5"/>
      <c r="O3" s="5"/>
      <c r="P3" s="5"/>
      <c r="Q3" s="5"/>
      <c r="R3" s="5"/>
      <c r="S3" s="5"/>
      <c r="T3" s="3"/>
      <c r="U3" s="3"/>
      <c r="V3" s="3"/>
      <c r="W3" s="5"/>
      <c r="X3" s="269"/>
      <c r="Y3" s="269"/>
      <c r="Z3" s="269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5" customHeight="1" thickBot="1">
      <c r="A4" s="1"/>
      <c r="B4" s="1"/>
      <c r="C4" s="9"/>
      <c r="D4" s="3"/>
      <c r="E4" s="3"/>
      <c r="G4" s="270"/>
      <c r="H4" s="270"/>
      <c r="I4" s="270"/>
      <c r="J4" s="270"/>
      <c r="K4" s="27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5" customHeight="1" thickTop="1">
      <c r="A5" s="1"/>
      <c r="B5" s="1"/>
      <c r="C5" s="9"/>
      <c r="D5" s="271" t="s">
        <v>5</v>
      </c>
      <c r="E5" s="271"/>
      <c r="F5" s="272"/>
      <c r="G5" s="270"/>
      <c r="H5" s="270"/>
      <c r="I5" s="270"/>
      <c r="J5" s="270"/>
      <c r="K5" s="270"/>
      <c r="L5" s="3"/>
      <c r="M5" s="273" t="s">
        <v>6</v>
      </c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5"/>
      <c r="Y5" s="5"/>
      <c r="Z5" s="274" t="s">
        <v>7</v>
      </c>
      <c r="AA5" s="274"/>
      <c r="AB5" s="290"/>
      <c r="AC5" s="291" t="str">
        <f>LEFT(G2,2)</f>
        <v>33</v>
      </c>
      <c r="AD5" s="292"/>
      <c r="AE5" s="293"/>
      <c r="AH5" s="6"/>
      <c r="AI5" s="6"/>
      <c r="AJ5" s="6"/>
      <c r="AK5" s="12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270"/>
      <c r="H6" s="270"/>
      <c r="I6" s="270"/>
      <c r="J6" s="270"/>
      <c r="K6" s="270"/>
      <c r="L6" s="3"/>
      <c r="M6" s="256" t="s">
        <v>8</v>
      </c>
      <c r="N6" s="256"/>
      <c r="O6" s="256"/>
      <c r="P6" s="3"/>
      <c r="Q6" s="3"/>
      <c r="R6" s="3"/>
      <c r="S6" s="3"/>
      <c r="T6" s="3"/>
      <c r="U6" s="3"/>
      <c r="V6" s="3"/>
      <c r="W6" s="5"/>
      <c r="X6" s="5"/>
      <c r="Y6" s="5"/>
      <c r="Z6" s="274"/>
      <c r="AA6" s="274"/>
      <c r="AB6" s="290"/>
      <c r="AC6" s="294"/>
      <c r="AD6" s="295"/>
      <c r="AE6" s="296"/>
      <c r="AH6" s="6"/>
      <c r="AI6" s="6"/>
      <c r="AJ6" s="6"/>
      <c r="AK6" s="12"/>
      <c r="AL6" s="14"/>
      <c r="AM6" s="14"/>
      <c r="AN6" s="14"/>
      <c r="AO6" s="14"/>
    </row>
    <row r="7" spans="1:44" ht="22.5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5"/>
      <c r="AG7" s="15"/>
      <c r="AH7" s="15"/>
      <c r="AI7" s="15"/>
      <c r="AJ7" s="15"/>
      <c r="AK7" s="16"/>
      <c r="AP7" s="17"/>
      <c r="AQ7" s="3"/>
      <c r="AR7" s="3"/>
    </row>
    <row r="8" spans="1:46" ht="19.5" customHeight="1">
      <c r="A8" s="18" t="s">
        <v>9</v>
      </c>
      <c r="B8" s="18" t="s">
        <v>10</v>
      </c>
      <c r="C8" s="19" t="s">
        <v>11</v>
      </c>
      <c r="D8" s="20" t="s">
        <v>12</v>
      </c>
      <c r="E8" s="20" t="s">
        <v>13</v>
      </c>
      <c r="F8" s="19" t="s">
        <v>14</v>
      </c>
      <c r="G8" s="288" t="s">
        <v>15</v>
      </c>
      <c r="H8" s="288"/>
      <c r="I8" s="288"/>
      <c r="J8" s="288"/>
      <c r="K8" s="288"/>
      <c r="L8" s="157" t="s">
        <v>77</v>
      </c>
      <c r="M8" s="157" t="s">
        <v>80</v>
      </c>
      <c r="N8" s="157" t="s">
        <v>82</v>
      </c>
      <c r="O8" s="157" t="s">
        <v>16</v>
      </c>
      <c r="P8" s="157" t="s">
        <v>33</v>
      </c>
      <c r="Q8" s="157" t="s">
        <v>32</v>
      </c>
      <c r="R8" s="157" t="s">
        <v>78</v>
      </c>
      <c r="S8" s="157" t="s">
        <v>21</v>
      </c>
      <c r="T8" s="157" t="s">
        <v>18</v>
      </c>
      <c r="U8" s="157" t="s">
        <v>25</v>
      </c>
      <c r="V8" s="157" t="s">
        <v>26</v>
      </c>
      <c r="W8" s="157" t="s">
        <v>23</v>
      </c>
      <c r="X8" s="157" t="s">
        <v>81</v>
      </c>
      <c r="Y8" s="158" t="s">
        <v>20</v>
      </c>
      <c r="Z8" s="157" t="s">
        <v>17</v>
      </c>
      <c r="AE8" s="23"/>
      <c r="AF8" s="23"/>
      <c r="AG8" s="23"/>
      <c r="AH8" s="24"/>
      <c r="AI8" s="24"/>
      <c r="AJ8" s="24"/>
      <c r="AK8" s="24"/>
      <c r="AL8" s="24"/>
      <c r="AM8" s="24"/>
      <c r="AN8" s="24"/>
      <c r="AP8" s="25" t="s">
        <v>207</v>
      </c>
      <c r="AT8" s="207"/>
    </row>
    <row r="9" spans="1:43" s="35" customFormat="1" ht="18.75" customHeight="1">
      <c r="A9" s="26" t="s">
        <v>45</v>
      </c>
      <c r="B9" s="26">
        <v>49</v>
      </c>
      <c r="C9" s="27">
        <f aca="true" ca="1" t="shared" si="0" ref="C9:C14">OFFSET(C9,15,0)</f>
        <v>1</v>
      </c>
      <c r="D9" s="159" t="s">
        <v>419</v>
      </c>
      <c r="E9" s="26" t="s">
        <v>39</v>
      </c>
      <c r="F9" s="26">
        <v>62</v>
      </c>
      <c r="G9" s="287" t="s">
        <v>408</v>
      </c>
      <c r="H9" s="287"/>
      <c r="I9" s="287"/>
      <c r="J9" s="287"/>
      <c r="K9" s="287"/>
      <c r="L9" s="30" t="s">
        <v>41</v>
      </c>
      <c r="M9" s="31"/>
      <c r="N9" s="31"/>
      <c r="O9" s="30" t="s">
        <v>41</v>
      </c>
      <c r="P9" s="31"/>
      <c r="Q9" s="31"/>
      <c r="R9" s="30" t="s">
        <v>42</v>
      </c>
      <c r="S9" s="31"/>
      <c r="T9" s="31"/>
      <c r="U9" s="30" t="s">
        <v>41</v>
      </c>
      <c r="V9" s="31"/>
      <c r="W9" s="31"/>
      <c r="X9" s="31"/>
      <c r="Y9" s="30"/>
      <c r="Z9" s="31"/>
      <c r="AE9" s="32"/>
      <c r="AF9" s="32"/>
      <c r="AG9" s="32"/>
      <c r="AH9" s="33"/>
      <c r="AI9" s="33"/>
      <c r="AJ9" s="33"/>
      <c r="AK9" s="34"/>
      <c r="AL9" s="33"/>
      <c r="AM9" s="34"/>
      <c r="AN9" s="33"/>
      <c r="AP9" s="25" t="s">
        <v>210</v>
      </c>
      <c r="AQ9" s="37">
        <f>IF(E9="M",100,IF(E9=1,100,IF(E9="","",120)))</f>
        <v>100</v>
      </c>
    </row>
    <row r="10" spans="1:42" s="37" customFormat="1" ht="21" customHeight="1">
      <c r="A10" s="26" t="s">
        <v>45</v>
      </c>
      <c r="B10" s="26">
        <v>44</v>
      </c>
      <c r="C10" s="27">
        <f ca="1" t="shared" si="0"/>
        <v>2</v>
      </c>
      <c r="D10" s="78" t="s">
        <v>420</v>
      </c>
      <c r="E10" s="26" t="s">
        <v>39</v>
      </c>
      <c r="F10" s="26">
        <v>63</v>
      </c>
      <c r="G10" s="287" t="s">
        <v>198</v>
      </c>
      <c r="H10" s="287"/>
      <c r="I10" s="287"/>
      <c r="J10" s="287"/>
      <c r="K10" s="287"/>
      <c r="L10" s="30" t="s">
        <v>193</v>
      </c>
      <c r="M10" s="31"/>
      <c r="N10" s="31"/>
      <c r="O10" s="31"/>
      <c r="P10" s="31"/>
      <c r="Q10" s="30" t="s">
        <v>41</v>
      </c>
      <c r="R10" s="31"/>
      <c r="S10" s="30" t="s">
        <v>41</v>
      </c>
      <c r="T10" s="31"/>
      <c r="U10" s="31"/>
      <c r="V10" s="30" t="s">
        <v>41</v>
      </c>
      <c r="W10" s="31"/>
      <c r="X10" s="31"/>
      <c r="Y10" s="31"/>
      <c r="Z10" s="30" t="s">
        <v>41</v>
      </c>
      <c r="AE10" s="32"/>
      <c r="AF10" s="32"/>
      <c r="AG10" s="32"/>
      <c r="AH10" s="33"/>
      <c r="AI10" s="33"/>
      <c r="AJ10" s="33"/>
      <c r="AK10" s="34"/>
      <c r="AL10" s="33"/>
      <c r="AM10" s="34"/>
      <c r="AN10" s="33"/>
      <c r="AP10" s="36" t="s">
        <v>212</v>
      </c>
    </row>
    <row r="11" spans="1:42" s="35" customFormat="1" ht="21" customHeight="1">
      <c r="A11" s="26" t="s">
        <v>45</v>
      </c>
      <c r="B11" s="26">
        <v>49</v>
      </c>
      <c r="C11" s="27">
        <f ca="1" t="shared" si="0"/>
        <v>3</v>
      </c>
      <c r="D11" s="78" t="s">
        <v>421</v>
      </c>
      <c r="E11" s="26" t="s">
        <v>39</v>
      </c>
      <c r="F11" s="26">
        <v>65</v>
      </c>
      <c r="G11" s="287" t="s">
        <v>180</v>
      </c>
      <c r="H11" s="287"/>
      <c r="I11" s="287"/>
      <c r="J11" s="287"/>
      <c r="K11" s="287"/>
      <c r="L11" s="31"/>
      <c r="M11" s="30" t="s">
        <v>41</v>
      </c>
      <c r="N11" s="31"/>
      <c r="O11" s="31"/>
      <c r="P11" s="30" t="s">
        <v>41</v>
      </c>
      <c r="Q11" s="31"/>
      <c r="R11" s="30" t="s">
        <v>49</v>
      </c>
      <c r="S11" s="31"/>
      <c r="T11" s="31"/>
      <c r="U11" s="31"/>
      <c r="V11" s="31"/>
      <c r="W11" s="30" t="s">
        <v>41</v>
      </c>
      <c r="X11" s="31"/>
      <c r="Y11" s="31"/>
      <c r="Z11" s="30" t="s">
        <v>49</v>
      </c>
      <c r="AP11" s="36" t="s">
        <v>215</v>
      </c>
    </row>
    <row r="12" spans="1:42" s="35" customFormat="1" ht="21" customHeight="1">
      <c r="A12" s="26" t="s">
        <v>45</v>
      </c>
      <c r="B12" s="26">
        <v>49</v>
      </c>
      <c r="C12" s="27">
        <f ca="1" t="shared" si="0"/>
        <v>4</v>
      </c>
      <c r="D12" s="78" t="s">
        <v>422</v>
      </c>
      <c r="E12" s="26" t="s">
        <v>39</v>
      </c>
      <c r="F12" s="26">
        <v>65</v>
      </c>
      <c r="G12" s="287" t="s">
        <v>255</v>
      </c>
      <c r="H12" s="287"/>
      <c r="I12" s="287"/>
      <c r="J12" s="287"/>
      <c r="K12" s="287"/>
      <c r="L12" s="31"/>
      <c r="M12" s="30" t="s">
        <v>49</v>
      </c>
      <c r="N12" s="31"/>
      <c r="O12" s="30" t="s">
        <v>48</v>
      </c>
      <c r="P12" s="31"/>
      <c r="Q12" s="31"/>
      <c r="R12" s="31"/>
      <c r="S12" s="31"/>
      <c r="T12" s="30" t="s">
        <v>41</v>
      </c>
      <c r="U12" s="31"/>
      <c r="V12" s="30" t="s">
        <v>57</v>
      </c>
      <c r="W12" s="31"/>
      <c r="X12" s="30" t="s">
        <v>41</v>
      </c>
      <c r="Y12" s="31"/>
      <c r="Z12" s="31"/>
      <c r="AP12" s="36" t="s">
        <v>218</v>
      </c>
    </row>
    <row r="13" spans="1:42" s="35" customFormat="1" ht="21" customHeight="1">
      <c r="A13" s="26" t="s">
        <v>45</v>
      </c>
      <c r="B13" s="26">
        <v>49</v>
      </c>
      <c r="C13" s="27">
        <f ca="1" t="shared" si="0"/>
        <v>5</v>
      </c>
      <c r="D13" s="78" t="s">
        <v>423</v>
      </c>
      <c r="E13" s="26" t="s">
        <v>39</v>
      </c>
      <c r="F13" s="26">
        <v>66</v>
      </c>
      <c r="G13" s="287" t="s">
        <v>180</v>
      </c>
      <c r="H13" s="287"/>
      <c r="I13" s="287"/>
      <c r="J13" s="287"/>
      <c r="K13" s="287"/>
      <c r="L13" s="31"/>
      <c r="M13" s="31"/>
      <c r="N13" s="30" t="s">
        <v>49</v>
      </c>
      <c r="O13" s="31"/>
      <c r="P13" s="31"/>
      <c r="Q13" s="30" t="s">
        <v>48</v>
      </c>
      <c r="R13" s="31"/>
      <c r="S13" s="31"/>
      <c r="T13" s="30" t="s">
        <v>49</v>
      </c>
      <c r="U13" s="31"/>
      <c r="V13" s="31"/>
      <c r="W13" s="30" t="s">
        <v>49</v>
      </c>
      <c r="X13" s="31"/>
      <c r="Y13" s="30"/>
      <c r="Z13" s="31"/>
      <c r="AP13" s="36" t="s">
        <v>222</v>
      </c>
    </row>
    <row r="14" spans="1:42" s="35" customFormat="1" ht="21" customHeight="1">
      <c r="A14" s="26" t="s">
        <v>45</v>
      </c>
      <c r="B14" s="26">
        <v>44</v>
      </c>
      <c r="C14" s="27">
        <f ca="1" t="shared" si="0"/>
        <v>6</v>
      </c>
      <c r="D14" s="78" t="s">
        <v>424</v>
      </c>
      <c r="E14" s="26" t="s">
        <v>39</v>
      </c>
      <c r="F14" s="26">
        <v>66</v>
      </c>
      <c r="G14" s="287" t="s">
        <v>425</v>
      </c>
      <c r="H14" s="287"/>
      <c r="I14" s="287"/>
      <c r="J14" s="287"/>
      <c r="K14" s="287"/>
      <c r="L14" s="31"/>
      <c r="M14" s="31"/>
      <c r="N14" s="30" t="s">
        <v>41</v>
      </c>
      <c r="O14" s="31"/>
      <c r="P14" s="30" t="s">
        <v>175</v>
      </c>
      <c r="Q14" s="31"/>
      <c r="R14" s="31"/>
      <c r="S14" s="30" t="s">
        <v>49</v>
      </c>
      <c r="T14" s="31"/>
      <c r="U14" s="30" t="s">
        <v>136</v>
      </c>
      <c r="V14" s="31"/>
      <c r="W14" s="31"/>
      <c r="X14" s="30" t="s">
        <v>49</v>
      </c>
      <c r="Y14" s="31"/>
      <c r="Z14" s="31"/>
      <c r="AP14" s="36" t="s">
        <v>225</v>
      </c>
    </row>
    <row r="15" spans="1:42" s="35" customFormat="1" ht="21" customHeight="1" hidden="1">
      <c r="A15" s="39"/>
      <c r="B15" s="39"/>
      <c r="C15" s="40"/>
      <c r="D15" s="129"/>
      <c r="E15" s="39"/>
      <c r="F15" s="39"/>
      <c r="G15" s="160"/>
      <c r="H15" s="160"/>
      <c r="I15" s="160"/>
      <c r="J15" s="160"/>
      <c r="K15" s="160"/>
      <c r="L15" s="161"/>
      <c r="M15" s="161"/>
      <c r="N15" s="163"/>
      <c r="O15" s="161"/>
      <c r="P15" s="161"/>
      <c r="Q15" s="161"/>
      <c r="R15" s="163"/>
      <c r="S15" s="161"/>
      <c r="T15" s="161"/>
      <c r="U15" s="163"/>
      <c r="V15" s="161"/>
      <c r="W15" s="161"/>
      <c r="X15" s="161"/>
      <c r="Y15" s="163"/>
      <c r="Z15" s="161"/>
      <c r="AA15" s="161"/>
      <c r="AB15" s="163"/>
      <c r="AP15" s="36"/>
    </row>
    <row r="16" spans="1:42" s="35" customFormat="1" ht="21" customHeight="1" hidden="1">
      <c r="A16" s="39"/>
      <c r="B16" s="39"/>
      <c r="C16" s="40"/>
      <c r="D16" s="129"/>
      <c r="E16" s="39"/>
      <c r="F16" s="39"/>
      <c r="G16" s="164"/>
      <c r="H16" s="164"/>
      <c r="I16" s="164"/>
      <c r="J16" s="164"/>
      <c r="K16" s="164"/>
      <c r="L16" s="161"/>
      <c r="M16" s="161"/>
      <c r="N16" s="161"/>
      <c r="O16" s="163"/>
      <c r="P16" s="161"/>
      <c r="Q16" s="161"/>
      <c r="R16" s="163"/>
      <c r="S16" s="161"/>
      <c r="T16" s="161"/>
      <c r="U16" s="161"/>
      <c r="V16" s="161"/>
      <c r="W16" s="161"/>
      <c r="X16" s="163"/>
      <c r="Y16" s="161"/>
      <c r="Z16" s="163"/>
      <c r="AA16" s="161"/>
      <c r="AB16" s="161"/>
      <c r="AP16" s="36"/>
    </row>
    <row r="17" spans="1:50" s="35" customFormat="1" ht="21" customHeight="1" hidden="1">
      <c r="A17" s="39"/>
      <c r="B17" s="39"/>
      <c r="C17" s="40"/>
      <c r="D17" s="41"/>
      <c r="E17" s="41"/>
      <c r="F17" s="41"/>
      <c r="G17" s="41"/>
      <c r="H17" s="41"/>
      <c r="I17" s="41"/>
      <c r="J17" s="41"/>
      <c r="K17" s="41"/>
      <c r="L17" s="32"/>
      <c r="M17" s="32"/>
      <c r="N17" s="32"/>
      <c r="O17" s="38"/>
      <c r="P17" s="32"/>
      <c r="Q17" s="32"/>
      <c r="R17" s="32"/>
      <c r="S17" s="32"/>
      <c r="T17" s="32"/>
      <c r="U17" s="38"/>
      <c r="V17" s="32"/>
      <c r="W17" s="32"/>
      <c r="X17" s="38"/>
      <c r="Y17" s="32"/>
      <c r="Z17" s="165"/>
      <c r="AA17" s="165"/>
      <c r="AB17" s="165"/>
      <c r="AC17" s="165"/>
      <c r="AD17" s="165"/>
      <c r="AO17" s="33"/>
      <c r="AP17" s="33"/>
      <c r="AT17" s="43"/>
      <c r="AU17" s="44"/>
      <c r="AV17" s="44"/>
      <c r="AW17" s="44"/>
      <c r="AX17" s="44"/>
    </row>
    <row r="18" spans="1:50" s="35" customFormat="1" ht="21" customHeight="1" hidden="1">
      <c r="A18" s="39"/>
      <c r="B18" s="39"/>
      <c r="C18" s="40"/>
      <c r="D18" s="41"/>
      <c r="E18" s="41"/>
      <c r="F18" s="41"/>
      <c r="G18" s="41"/>
      <c r="H18" s="41"/>
      <c r="I18" s="41"/>
      <c r="J18" s="41"/>
      <c r="K18" s="41"/>
      <c r="L18" s="32"/>
      <c r="M18" s="32"/>
      <c r="N18" s="32"/>
      <c r="O18" s="38"/>
      <c r="P18" s="32"/>
      <c r="Q18" s="32"/>
      <c r="R18" s="32"/>
      <c r="S18" s="32"/>
      <c r="T18" s="32"/>
      <c r="U18" s="38"/>
      <c r="V18" s="32"/>
      <c r="W18" s="32"/>
      <c r="X18" s="38"/>
      <c r="Y18" s="32"/>
      <c r="Z18" s="45"/>
      <c r="AA18" s="45"/>
      <c r="AB18" s="45"/>
      <c r="AC18" s="45"/>
      <c r="AD18" s="45"/>
      <c r="AO18" s="33"/>
      <c r="AP18" s="33"/>
      <c r="AT18" s="43"/>
      <c r="AU18" s="44"/>
      <c r="AV18" s="44"/>
      <c r="AW18" s="44"/>
      <c r="AX18" s="44"/>
    </row>
    <row r="19" spans="1:50" s="35" customFormat="1" ht="21" customHeight="1" thickBot="1">
      <c r="A19" s="39"/>
      <c r="B19" s="39"/>
      <c r="C19" s="40"/>
      <c r="Q19" s="32"/>
      <c r="R19" s="32"/>
      <c r="S19" s="247" t="s">
        <v>75</v>
      </c>
      <c r="T19" s="247"/>
      <c r="U19" s="247"/>
      <c r="V19" s="247"/>
      <c r="W19" s="247"/>
      <c r="X19" s="247"/>
      <c r="Y19" s="32"/>
      <c r="Z19" s="210" t="s">
        <v>75</v>
      </c>
      <c r="AA19" s="211"/>
      <c r="AB19" s="211"/>
      <c r="AC19" s="211"/>
      <c r="AD19" s="211"/>
      <c r="AE19" s="211"/>
      <c r="AF19" s="32"/>
      <c r="AG19" s="38"/>
      <c r="AH19" s="32"/>
      <c r="AI19" s="32"/>
      <c r="AJ19" s="38"/>
      <c r="AK19" s="38"/>
      <c r="AL19" s="33"/>
      <c r="AM19" s="33"/>
      <c r="AN19" s="33"/>
      <c r="AO19" s="33"/>
      <c r="AP19" s="33"/>
      <c r="AT19" s="43"/>
      <c r="AU19" s="44"/>
      <c r="AV19" s="46"/>
      <c r="AW19" s="46"/>
      <c r="AX19" s="46"/>
    </row>
    <row r="20" spans="1:48" s="35" customFormat="1" ht="21" customHeight="1" thickBot="1">
      <c r="A20" s="39"/>
      <c r="B20" s="168"/>
      <c r="C20" s="168"/>
      <c r="D20" s="168"/>
      <c r="E20" s="168"/>
      <c r="F20" s="168"/>
      <c r="G20" s="169"/>
      <c r="H20" s="169"/>
      <c r="I20" s="169"/>
      <c r="J20" s="169"/>
      <c r="K20" s="23"/>
      <c r="L20" s="23"/>
      <c r="M20" s="23"/>
      <c r="N20" s="23"/>
      <c r="Q20" s="32"/>
      <c r="R20" s="32"/>
      <c r="S20" s="284" t="s">
        <v>85</v>
      </c>
      <c r="T20" s="285"/>
      <c r="U20" s="285"/>
      <c r="V20" s="285"/>
      <c r="W20" s="285"/>
      <c r="X20" s="286"/>
      <c r="Y20" s="32"/>
      <c r="Z20" s="210" t="s">
        <v>85</v>
      </c>
      <c r="AA20" s="210"/>
      <c r="AB20" s="210"/>
      <c r="AC20" s="210"/>
      <c r="AD20" s="210"/>
      <c r="AE20" s="210"/>
      <c r="AH20" s="44"/>
      <c r="AI20" s="48"/>
      <c r="AJ20" s="48"/>
      <c r="AK20" s="48"/>
      <c r="AL20" s="48"/>
      <c r="AM20" s="44"/>
      <c r="AN20" s="44"/>
      <c r="AQ20" s="33"/>
      <c r="AR20" s="33"/>
      <c r="AS20" s="33"/>
      <c r="AT20" s="49"/>
      <c r="AU20" s="46"/>
      <c r="AV20" s="46"/>
    </row>
    <row r="21" spans="1:47" s="35" customFormat="1" ht="21" customHeight="1" thickBot="1">
      <c r="A21" s="39"/>
      <c r="B21" s="39"/>
      <c r="S21" s="170">
        <f aca="true" t="shared" si="1" ref="S21:X21">IF(Z21="","",Z21)</f>
      </c>
      <c r="T21" s="171">
        <f t="shared" si="1"/>
      </c>
      <c r="U21" s="171">
        <f t="shared" si="1"/>
      </c>
      <c r="V21" s="171">
        <f t="shared" si="1"/>
      </c>
      <c r="W21" s="171">
        <f t="shared" si="1"/>
      </c>
      <c r="X21" s="172">
        <f t="shared" si="1"/>
      </c>
      <c r="Y21" s="23"/>
      <c r="Z21" s="215"/>
      <c r="AA21" s="215"/>
      <c r="AB21" s="215"/>
      <c r="AC21" s="215"/>
      <c r="AD21" s="215"/>
      <c r="AE21" s="215"/>
      <c r="AH21" s="24"/>
      <c r="AI21" s="24"/>
      <c r="AJ21" s="24"/>
      <c r="AK21" s="24"/>
      <c r="AL21" s="53"/>
      <c r="AM21" s="53"/>
      <c r="AN21" s="53"/>
      <c r="AP21" s="54"/>
      <c r="AU21" s="44"/>
    </row>
    <row r="22" spans="1:40" s="35" customFormat="1" ht="21" customHeight="1" thickBot="1">
      <c r="A22" s="37"/>
      <c r="B22" s="37"/>
      <c r="C22" s="55"/>
      <c r="D22" s="56"/>
      <c r="E22" s="56"/>
      <c r="F22" s="56"/>
      <c r="G22" s="56"/>
      <c r="H22" s="56"/>
      <c r="I22" s="56"/>
      <c r="J22" s="56"/>
      <c r="K22" s="56"/>
      <c r="L22" s="37"/>
      <c r="M22" s="37"/>
      <c r="N22" s="37"/>
      <c r="O22" s="37"/>
      <c r="P22" s="37"/>
      <c r="Q22" s="57"/>
      <c r="R22" s="57"/>
      <c r="S22" s="213" t="s">
        <v>88</v>
      </c>
      <c r="T22" s="214"/>
      <c r="U22" s="214"/>
      <c r="V22" s="214"/>
      <c r="W22" s="214"/>
      <c r="X22" s="162"/>
      <c r="Z22" s="210" t="s">
        <v>88</v>
      </c>
      <c r="AA22" s="211"/>
      <c r="AB22" s="211"/>
      <c r="AC22" s="211"/>
      <c r="AD22" s="211"/>
      <c r="AE22" s="211"/>
      <c r="AH22" s="58"/>
      <c r="AI22" s="58"/>
      <c r="AJ22" s="58"/>
      <c r="AK22" s="58"/>
      <c r="AL22" s="58"/>
      <c r="AM22" s="58"/>
      <c r="AN22" s="58"/>
    </row>
    <row r="23" spans="1:41" s="35" customFormat="1" ht="24.75" customHeight="1">
      <c r="A23" s="59" t="s">
        <v>9</v>
      </c>
      <c r="B23" s="60" t="s">
        <v>10</v>
      </c>
      <c r="C23" s="61" t="s">
        <v>11</v>
      </c>
      <c r="D23" s="62" t="s">
        <v>12</v>
      </c>
      <c r="E23" s="62" t="s">
        <v>13</v>
      </c>
      <c r="F23" s="63" t="s">
        <v>89</v>
      </c>
      <c r="G23" s="64" t="s">
        <v>90</v>
      </c>
      <c r="H23" s="64" t="s">
        <v>91</v>
      </c>
      <c r="I23" s="64" t="s">
        <v>92</v>
      </c>
      <c r="J23" s="64" t="s">
        <v>93</v>
      </c>
      <c r="K23" s="65" t="s">
        <v>94</v>
      </c>
      <c r="L23" s="66" t="s">
        <v>95</v>
      </c>
      <c r="M23" s="248" t="s">
        <v>96</v>
      </c>
      <c r="N23" s="249"/>
      <c r="O23" s="67" t="s">
        <v>97</v>
      </c>
      <c r="P23" s="234" t="s">
        <v>98</v>
      </c>
      <c r="Q23" s="226"/>
      <c r="R23" s="46"/>
      <c r="S23" s="174">
        <f aca="true" t="shared" si="2" ref="S23:X29">IF(Z23="","",Z23)</f>
      </c>
      <c r="T23" s="175">
        <f t="shared" si="2"/>
      </c>
      <c r="U23" s="175">
        <f t="shared" si="2"/>
      </c>
      <c r="V23" s="175">
        <f t="shared" si="2"/>
      </c>
      <c r="W23" s="175">
        <f t="shared" si="2"/>
      </c>
      <c r="X23" s="176">
        <f t="shared" si="2"/>
      </c>
      <c r="Z23" s="216"/>
      <c r="AA23" s="216"/>
      <c r="AB23" s="216"/>
      <c r="AC23" s="216"/>
      <c r="AD23" s="216"/>
      <c r="AE23" s="216"/>
      <c r="AH23" s="24"/>
      <c r="AI23" s="24"/>
      <c r="AJ23" s="24"/>
      <c r="AK23" s="24"/>
      <c r="AL23" s="53"/>
      <c r="AM23" s="53"/>
      <c r="AN23" s="53"/>
      <c r="AO23" s="74"/>
    </row>
    <row r="24" spans="1:43" s="35" customFormat="1" ht="24" customHeight="1">
      <c r="A24" s="75" t="str">
        <f aca="true" ca="1" t="shared" si="3" ref="A24:B29">OFFSET(A24,-15,0)</f>
        <v>PDL</v>
      </c>
      <c r="B24" s="76">
        <f ca="1" t="shared" si="3"/>
        <v>49</v>
      </c>
      <c r="C24" s="77">
        <v>1</v>
      </c>
      <c r="D24" s="159" t="str">
        <f aca="true" ca="1" t="shared" si="4" ref="D24:E29">OFFSET(D24,-15,0)</f>
        <v>MEIGNANT Julien</v>
      </c>
      <c r="E24" s="26" t="str">
        <f ca="1" t="shared" si="4"/>
        <v>M</v>
      </c>
      <c r="F24" s="26">
        <v>75</v>
      </c>
      <c r="G24" s="79">
        <v>0</v>
      </c>
      <c r="H24" s="79">
        <v>0</v>
      </c>
      <c r="I24" s="79">
        <v>0</v>
      </c>
      <c r="J24" s="79">
        <v>0</v>
      </c>
      <c r="K24" s="80">
        <f>IF(L24&lt;&gt;"","-","")</f>
      </c>
      <c r="L24" s="81"/>
      <c r="M24" s="223">
        <f aca="true" t="shared" si="5" ref="M24:M29">SUM(G24:K24)</f>
        <v>0</v>
      </c>
      <c r="N24" s="224"/>
      <c r="O24" s="82"/>
      <c r="P24" s="225">
        <f aca="true" ca="1" t="shared" si="6" ref="P24:P29">SUM(OFFSET(P24,0,-10),OFFSET(P24,0,-3))</f>
        <v>75</v>
      </c>
      <c r="Q24" s="226"/>
      <c r="R24" s="46"/>
      <c r="S24" s="178">
        <f t="shared" si="2"/>
      </c>
      <c r="T24" s="179">
        <f t="shared" si="2"/>
      </c>
      <c r="U24" s="179">
        <f t="shared" si="2"/>
      </c>
      <c r="V24" s="179">
        <f t="shared" si="2"/>
      </c>
      <c r="W24" s="179">
        <f t="shared" si="2"/>
      </c>
      <c r="X24" s="180">
        <f t="shared" si="2"/>
      </c>
      <c r="Z24" s="217"/>
      <c r="AA24" s="217"/>
      <c r="AB24" s="217"/>
      <c r="AC24" s="217"/>
      <c r="AD24" s="217"/>
      <c r="AE24" s="217"/>
      <c r="AH24" s="33"/>
      <c r="AI24" s="33"/>
      <c r="AJ24" s="33"/>
      <c r="AK24" s="33"/>
      <c r="AL24" s="53"/>
      <c r="AM24" s="53"/>
      <c r="AN24" s="53"/>
      <c r="AO24" s="39"/>
      <c r="AQ24" s="35">
        <f aca="true" t="shared" si="7" ref="AQ24:AQ29">COUNT(G24:K24)</f>
        <v>4</v>
      </c>
    </row>
    <row r="25" spans="1:43" s="35" customFormat="1" ht="21" customHeight="1">
      <c r="A25" s="75" t="str">
        <f ca="1" t="shared" si="3"/>
        <v>PDL</v>
      </c>
      <c r="B25" s="76">
        <f ca="1" t="shared" si="3"/>
        <v>44</v>
      </c>
      <c r="C25" s="77">
        <v>2</v>
      </c>
      <c r="D25" s="78" t="str">
        <f ca="1" t="shared" si="4"/>
        <v>GIRAULT Francois</v>
      </c>
      <c r="E25" s="26" t="str">
        <f ca="1" t="shared" si="4"/>
        <v>M</v>
      </c>
      <c r="F25" s="26">
        <v>0</v>
      </c>
      <c r="G25" s="79">
        <v>7</v>
      </c>
      <c r="H25" s="79">
        <v>0</v>
      </c>
      <c r="I25" s="79">
        <v>0</v>
      </c>
      <c r="J25" s="79">
        <v>0</v>
      </c>
      <c r="K25" s="80">
        <v>0</v>
      </c>
      <c r="L25" s="81" t="s">
        <v>99</v>
      </c>
      <c r="M25" s="223">
        <f t="shared" si="5"/>
        <v>7</v>
      </c>
      <c r="N25" s="224"/>
      <c r="O25" s="82"/>
      <c r="P25" s="225">
        <f ca="1" t="shared" si="6"/>
        <v>7</v>
      </c>
      <c r="Q25" s="226"/>
      <c r="R25" s="46"/>
      <c r="S25" s="178">
        <f t="shared" si="2"/>
      </c>
      <c r="T25" s="179">
        <f t="shared" si="2"/>
      </c>
      <c r="U25" s="179">
        <f t="shared" si="2"/>
      </c>
      <c r="V25" s="179">
        <f t="shared" si="2"/>
      </c>
      <c r="W25" s="179">
        <f t="shared" si="2"/>
      </c>
      <c r="X25" s="180">
        <f t="shared" si="2"/>
      </c>
      <c r="Z25" s="217"/>
      <c r="AA25" s="217"/>
      <c r="AB25" s="217"/>
      <c r="AC25" s="217"/>
      <c r="AD25" s="217"/>
      <c r="AE25" s="217"/>
      <c r="AH25" s="33"/>
      <c r="AI25" s="33"/>
      <c r="AJ25" s="33"/>
      <c r="AK25" s="33"/>
      <c r="AL25" s="53"/>
      <c r="AM25" s="53"/>
      <c r="AN25" s="53"/>
      <c r="AO25" s="39"/>
      <c r="AQ25" s="35">
        <f t="shared" si="7"/>
        <v>5</v>
      </c>
    </row>
    <row r="26" spans="1:50" s="35" customFormat="1" ht="21" customHeight="1">
      <c r="A26" s="75" t="str">
        <f ca="1" t="shared" si="3"/>
        <v>PDL</v>
      </c>
      <c r="B26" s="76">
        <f ca="1" t="shared" si="3"/>
        <v>49</v>
      </c>
      <c r="C26" s="77">
        <v>3</v>
      </c>
      <c r="D26" s="78" t="str">
        <f ca="1" t="shared" si="4"/>
        <v>BARRAULT Thomas</v>
      </c>
      <c r="E26" s="26" t="str">
        <f ca="1" t="shared" si="4"/>
        <v>M</v>
      </c>
      <c r="F26" s="26">
        <v>50</v>
      </c>
      <c r="G26" s="79">
        <v>0</v>
      </c>
      <c r="H26" s="79">
        <v>0</v>
      </c>
      <c r="I26" s="79">
        <v>10</v>
      </c>
      <c r="J26" s="79">
        <v>0</v>
      </c>
      <c r="K26" s="80">
        <v>10</v>
      </c>
      <c r="L26" s="81" t="s">
        <v>99</v>
      </c>
      <c r="M26" s="223">
        <f t="shared" si="5"/>
        <v>20</v>
      </c>
      <c r="N26" s="224"/>
      <c r="O26" s="82"/>
      <c r="P26" s="225">
        <f ca="1" t="shared" si="6"/>
        <v>70</v>
      </c>
      <c r="Q26" s="226"/>
      <c r="R26" s="46"/>
      <c r="S26" s="178">
        <f t="shared" si="2"/>
      </c>
      <c r="T26" s="179">
        <f t="shared" si="2"/>
      </c>
      <c r="U26" s="179">
        <f t="shared" si="2"/>
      </c>
      <c r="V26" s="179">
        <f t="shared" si="2"/>
      </c>
      <c r="W26" s="179">
        <f t="shared" si="2"/>
      </c>
      <c r="X26" s="180">
        <f t="shared" si="2"/>
      </c>
      <c r="Z26" s="217"/>
      <c r="AA26" s="217"/>
      <c r="AB26" s="217"/>
      <c r="AC26" s="217"/>
      <c r="AD26" s="217"/>
      <c r="AE26" s="217"/>
      <c r="AH26" s="33"/>
      <c r="AI26" s="33"/>
      <c r="AJ26" s="33"/>
      <c r="AK26" s="33"/>
      <c r="AL26" s="53"/>
      <c r="AM26" s="53"/>
      <c r="AN26" s="53"/>
      <c r="AO26" s="39"/>
      <c r="AQ26" s="35">
        <f t="shared" si="7"/>
        <v>5</v>
      </c>
      <c r="AR26" s="23"/>
      <c r="AT26" s="24"/>
      <c r="AU26" s="24"/>
      <c r="AV26" s="53"/>
      <c r="AW26" s="53"/>
      <c r="AX26" s="53"/>
    </row>
    <row r="27" spans="1:50" s="35" customFormat="1" ht="21" customHeight="1">
      <c r="A27" s="75" t="str">
        <f ca="1" t="shared" si="3"/>
        <v>PDL</v>
      </c>
      <c r="B27" s="76">
        <f ca="1" t="shared" si="3"/>
        <v>49</v>
      </c>
      <c r="C27" s="77">
        <v>4</v>
      </c>
      <c r="D27" s="78" t="str">
        <f ca="1" t="shared" si="4"/>
        <v>LERAY Tom</v>
      </c>
      <c r="E27" s="26" t="str">
        <f ca="1" t="shared" si="4"/>
        <v>M</v>
      </c>
      <c r="F27" s="26">
        <v>0</v>
      </c>
      <c r="G27" s="79">
        <v>10</v>
      </c>
      <c r="H27" s="79">
        <v>10</v>
      </c>
      <c r="I27" s="79">
        <v>0</v>
      </c>
      <c r="J27" s="79">
        <v>10</v>
      </c>
      <c r="K27" s="80">
        <v>0</v>
      </c>
      <c r="L27" s="81" t="s">
        <v>99</v>
      </c>
      <c r="M27" s="223">
        <f t="shared" si="5"/>
        <v>30</v>
      </c>
      <c r="N27" s="224"/>
      <c r="O27" s="82"/>
      <c r="P27" s="225">
        <f ca="1" t="shared" si="6"/>
        <v>30</v>
      </c>
      <c r="Q27" s="226"/>
      <c r="R27" s="46"/>
      <c r="S27" s="178">
        <f t="shared" si="2"/>
      </c>
      <c r="T27" s="179">
        <f t="shared" si="2"/>
      </c>
      <c r="U27" s="179">
        <f t="shared" si="2"/>
      </c>
      <c r="V27" s="179">
        <f t="shared" si="2"/>
      </c>
      <c r="W27" s="179">
        <f t="shared" si="2"/>
      </c>
      <c r="X27" s="180">
        <f t="shared" si="2"/>
      </c>
      <c r="Z27" s="217"/>
      <c r="AA27" s="217"/>
      <c r="AB27" s="217"/>
      <c r="AC27" s="217"/>
      <c r="AD27" s="217"/>
      <c r="AE27" s="217"/>
      <c r="AH27" s="33"/>
      <c r="AI27" s="33"/>
      <c r="AJ27" s="33"/>
      <c r="AK27" s="33"/>
      <c r="AL27" s="53"/>
      <c r="AM27" s="53"/>
      <c r="AN27" s="53"/>
      <c r="AO27" s="39"/>
      <c r="AQ27" s="35">
        <f t="shared" si="7"/>
        <v>5</v>
      </c>
      <c r="AR27" s="24"/>
      <c r="AT27" s="24"/>
      <c r="AU27" s="24"/>
      <c r="AV27" s="53"/>
      <c r="AW27" s="53"/>
      <c r="AX27" s="53"/>
    </row>
    <row r="28" spans="1:50" s="35" customFormat="1" ht="21" customHeight="1">
      <c r="A28" s="75" t="str">
        <f ca="1" t="shared" si="3"/>
        <v>PDL</v>
      </c>
      <c r="B28" s="76">
        <f ca="1" t="shared" si="3"/>
        <v>49</v>
      </c>
      <c r="C28" s="77">
        <v>5</v>
      </c>
      <c r="D28" s="78" t="str">
        <f ca="1" t="shared" si="4"/>
        <v>DIARD Theo</v>
      </c>
      <c r="E28" s="26" t="str">
        <f ca="1" t="shared" si="4"/>
        <v>M</v>
      </c>
      <c r="F28" s="26">
        <v>60</v>
      </c>
      <c r="G28" s="79">
        <v>10</v>
      </c>
      <c r="H28" s="79">
        <v>10</v>
      </c>
      <c r="I28" s="79">
        <v>10</v>
      </c>
      <c r="J28" s="79">
        <v>10</v>
      </c>
      <c r="K28" s="80" t="str">
        <f>IF(L28&lt;&gt;"","-","")</f>
        <v>-</v>
      </c>
      <c r="L28" s="81" t="s">
        <v>100</v>
      </c>
      <c r="M28" s="223">
        <f t="shared" si="5"/>
        <v>40</v>
      </c>
      <c r="N28" s="224"/>
      <c r="O28" s="82"/>
      <c r="P28" s="238">
        <f ca="1" t="shared" si="6"/>
        <v>100</v>
      </c>
      <c r="Q28" s="226"/>
      <c r="R28" s="46"/>
      <c r="S28" s="178">
        <f t="shared" si="2"/>
      </c>
      <c r="T28" s="179">
        <f t="shared" si="2"/>
      </c>
      <c r="U28" s="179">
        <f t="shared" si="2"/>
      </c>
      <c r="V28" s="179">
        <f t="shared" si="2"/>
      </c>
      <c r="W28" s="179">
        <f t="shared" si="2"/>
      </c>
      <c r="X28" s="180">
        <f t="shared" si="2"/>
      </c>
      <c r="Z28" s="217"/>
      <c r="AA28" s="217"/>
      <c r="AB28" s="217"/>
      <c r="AC28" s="217"/>
      <c r="AD28" s="217"/>
      <c r="AE28" s="217"/>
      <c r="AH28" s="33"/>
      <c r="AI28" s="33"/>
      <c r="AJ28" s="33"/>
      <c r="AK28" s="33"/>
      <c r="AL28" s="53"/>
      <c r="AM28" s="53"/>
      <c r="AN28" s="53"/>
      <c r="AO28" s="39"/>
      <c r="AQ28" s="35">
        <f t="shared" si="7"/>
        <v>4</v>
      </c>
      <c r="AR28" s="33"/>
      <c r="AT28" s="24"/>
      <c r="AU28" s="24"/>
      <c r="AV28" s="53"/>
      <c r="AW28" s="53"/>
      <c r="AX28" s="53"/>
    </row>
    <row r="29" spans="1:50" s="35" customFormat="1" ht="21" customHeight="1" thickBot="1">
      <c r="A29" s="88" t="str">
        <f ca="1" t="shared" si="3"/>
        <v>PDL</v>
      </c>
      <c r="B29" s="89">
        <f ca="1" t="shared" si="3"/>
        <v>44</v>
      </c>
      <c r="C29" s="90">
        <v>6</v>
      </c>
      <c r="D29" s="91" t="str">
        <f ca="1" t="shared" si="4"/>
        <v>DURIEUX Noe</v>
      </c>
      <c r="E29" s="92" t="str">
        <f ca="1" t="shared" si="4"/>
        <v>M</v>
      </c>
      <c r="F29" s="92">
        <v>30</v>
      </c>
      <c r="G29" s="93">
        <v>0</v>
      </c>
      <c r="H29" s="93">
        <v>0</v>
      </c>
      <c r="I29" s="93">
        <v>10</v>
      </c>
      <c r="J29" s="93">
        <v>10</v>
      </c>
      <c r="K29" s="94">
        <v>10</v>
      </c>
      <c r="L29" s="95" t="s">
        <v>99</v>
      </c>
      <c r="M29" s="235">
        <f t="shared" si="5"/>
        <v>30</v>
      </c>
      <c r="N29" s="236"/>
      <c r="O29" s="82"/>
      <c r="P29" s="225">
        <f ca="1" t="shared" si="6"/>
        <v>60</v>
      </c>
      <c r="Q29" s="226"/>
      <c r="R29" s="46"/>
      <c r="S29" s="183">
        <f t="shared" si="2"/>
      </c>
      <c r="T29" s="184">
        <f t="shared" si="2"/>
      </c>
      <c r="U29" s="184">
        <f t="shared" si="2"/>
      </c>
      <c r="V29" s="184">
        <f t="shared" si="2"/>
      </c>
      <c r="W29" s="184">
        <f t="shared" si="2"/>
      </c>
      <c r="X29" s="185">
        <f t="shared" si="2"/>
      </c>
      <c r="Z29" s="217"/>
      <c r="AA29" s="217"/>
      <c r="AB29" s="217"/>
      <c r="AC29" s="217"/>
      <c r="AD29" s="217"/>
      <c r="AE29" s="217"/>
      <c r="AH29" s="33"/>
      <c r="AI29" s="33"/>
      <c r="AJ29" s="33"/>
      <c r="AK29" s="33"/>
      <c r="AL29" s="53"/>
      <c r="AM29" s="53"/>
      <c r="AN29" s="53"/>
      <c r="AO29" s="39"/>
      <c r="AQ29" s="35">
        <f t="shared" si="7"/>
        <v>5</v>
      </c>
      <c r="AR29" s="24"/>
      <c r="AT29" s="24"/>
      <c r="AU29" s="24"/>
      <c r="AV29" s="53"/>
      <c r="AW29" s="53"/>
      <c r="AX29" s="53"/>
    </row>
    <row r="30" spans="1:50" s="35" customFormat="1" ht="21" customHeight="1">
      <c r="A30" s="39"/>
      <c r="B30" s="39"/>
      <c r="C30" s="283" t="s">
        <v>101</v>
      </c>
      <c r="D30" s="283"/>
      <c r="E30" s="283"/>
      <c r="F30" s="283"/>
      <c r="G30" s="283"/>
      <c r="H30" s="283"/>
      <c r="I30" s="283"/>
      <c r="J30" s="283"/>
      <c r="K30" s="283"/>
      <c r="L30" s="283"/>
      <c r="M30" s="282" t="s">
        <v>102</v>
      </c>
      <c r="N30" s="282"/>
      <c r="O30" s="282"/>
      <c r="P30" s="282"/>
      <c r="Q30" s="282"/>
      <c r="R30" s="46"/>
      <c r="AH30" s="33"/>
      <c r="AI30" s="33"/>
      <c r="AJ30" s="33"/>
      <c r="AK30" s="33"/>
      <c r="AL30" s="53"/>
      <c r="AM30" s="53"/>
      <c r="AN30" s="53"/>
      <c r="AO30" s="39"/>
      <c r="AR30" s="24"/>
      <c r="AT30" s="24"/>
      <c r="AU30" s="24"/>
      <c r="AV30" s="53"/>
      <c r="AW30" s="53"/>
      <c r="AX30" s="53"/>
    </row>
    <row r="31" spans="1:50" s="35" customFormat="1" ht="21" customHeight="1">
      <c r="A31" s="39"/>
      <c r="B31" s="39"/>
      <c r="C31" s="108"/>
      <c r="R31" s="105"/>
      <c r="S31" s="33"/>
      <c r="T31" s="33"/>
      <c r="U31" s="33"/>
      <c r="V31" s="33"/>
      <c r="W31" s="33"/>
      <c r="X31" s="33"/>
      <c r="Y31" s="53"/>
      <c r="Z31" s="33"/>
      <c r="AA31" s="33"/>
      <c r="AB31" s="33"/>
      <c r="AC31" s="33"/>
      <c r="AD31" s="33"/>
      <c r="AE31" s="33"/>
      <c r="AH31" s="33"/>
      <c r="AI31" s="33"/>
      <c r="AJ31" s="33"/>
      <c r="AK31" s="33"/>
      <c r="AL31" s="53"/>
      <c r="AM31" s="53"/>
      <c r="AN31" s="53"/>
      <c r="AO31" s="39"/>
      <c r="AR31" s="24"/>
      <c r="AT31" s="24"/>
      <c r="AU31" s="24"/>
      <c r="AV31" s="53"/>
      <c r="AW31" s="53"/>
      <c r="AX31" s="53"/>
    </row>
    <row r="32" spans="1:50" s="35" customFormat="1" ht="21" customHeight="1">
      <c r="A32" s="39"/>
      <c r="B32" s="39"/>
      <c r="C32" s="108"/>
      <c r="R32" s="102"/>
      <c r="S32" s="102"/>
      <c r="T32" s="102"/>
      <c r="U32" s="102"/>
      <c r="V32" s="102"/>
      <c r="W32" s="102"/>
      <c r="X32" s="102"/>
      <c r="Y32" s="102"/>
      <c r="Z32" s="53"/>
      <c r="AA32" s="103"/>
      <c r="AB32" s="103"/>
      <c r="AC32" s="104"/>
      <c r="AD32" s="105"/>
      <c r="AE32" s="105"/>
      <c r="AF32" s="53"/>
      <c r="AG32" s="53"/>
      <c r="AH32" s="53"/>
      <c r="AI32" s="53"/>
      <c r="AN32" s="106"/>
      <c r="AO32" s="106"/>
      <c r="AP32" s="106"/>
      <c r="AR32" s="53"/>
      <c r="AS32" s="53"/>
      <c r="AT32" s="107"/>
      <c r="AU32" s="24"/>
      <c r="AV32" s="24"/>
      <c r="AW32" s="24"/>
      <c r="AX32" s="24"/>
    </row>
    <row r="33" spans="1:50" s="35" customFormat="1" ht="21" customHeight="1">
      <c r="A33" s="39"/>
      <c r="B33" s="39"/>
      <c r="C33" s="108"/>
      <c r="D33" s="39"/>
      <c r="E33" s="39"/>
      <c r="F33" s="39"/>
      <c r="G33" s="39"/>
      <c r="H33" s="39"/>
      <c r="I33" s="39"/>
      <c r="J33" s="39"/>
      <c r="K33" s="39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53"/>
      <c r="AA33" s="103"/>
      <c r="AB33" s="103"/>
      <c r="AC33" s="104"/>
      <c r="AD33" s="105"/>
      <c r="AE33" s="105"/>
      <c r="AF33" s="53"/>
      <c r="AG33" s="53"/>
      <c r="AH33" s="53"/>
      <c r="AI33" s="53"/>
      <c r="AN33" s="106"/>
      <c r="AO33" s="106"/>
      <c r="AP33" s="106"/>
      <c r="AR33" s="53"/>
      <c r="AS33" s="53"/>
      <c r="AT33" s="107"/>
      <c r="AU33" s="24"/>
      <c r="AV33" s="33"/>
      <c r="AW33" s="24"/>
      <c r="AX33" s="24"/>
    </row>
    <row r="34" spans="1:50" s="35" customFormat="1" ht="21" customHeight="1" hidden="1">
      <c r="A34" s="37"/>
      <c r="B34" s="37"/>
      <c r="C34" s="37"/>
      <c r="D34" s="109"/>
      <c r="E34" s="109"/>
      <c r="F34" s="109"/>
      <c r="G34" s="109"/>
      <c r="H34" s="109"/>
      <c r="I34" s="109"/>
      <c r="J34" s="109"/>
      <c r="K34" s="109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Z34" s="44"/>
      <c r="AA34" s="44"/>
      <c r="AB34" s="44"/>
      <c r="AC34" s="44"/>
      <c r="AD34" s="44"/>
      <c r="AE34" s="44"/>
      <c r="AF34" s="110"/>
      <c r="AG34" s="110"/>
      <c r="AH34" s="110"/>
      <c r="AI34" s="110"/>
      <c r="AJ34" s="110"/>
      <c r="AK34" s="37"/>
      <c r="AR34" s="53"/>
      <c r="AS34" s="53"/>
      <c r="AT34" s="107"/>
      <c r="AU34" s="33"/>
      <c r="AV34" s="33"/>
      <c r="AW34" s="24"/>
      <c r="AX34" s="24"/>
    </row>
    <row r="35" spans="1:46" s="35" customFormat="1" ht="14.25" customHeight="1" hidden="1">
      <c r="A35" s="37"/>
      <c r="B35" s="37"/>
      <c r="C35" s="55">
        <f>COUNT(L35:Z35,Z42:AE42)</f>
        <v>14</v>
      </c>
      <c r="D35" s="55"/>
      <c r="G35" s="227" t="s">
        <v>103</v>
      </c>
      <c r="H35" s="228"/>
      <c r="I35" s="228"/>
      <c r="J35" s="228"/>
      <c r="K35" s="229"/>
      <c r="L35" s="111">
        <v>1</v>
      </c>
      <c r="M35" s="111">
        <v>2</v>
      </c>
      <c r="N35" s="111">
        <v>3</v>
      </c>
      <c r="O35" s="111">
        <v>4</v>
      </c>
      <c r="P35" s="111">
        <v>5</v>
      </c>
      <c r="Q35" s="111">
        <v>6</v>
      </c>
      <c r="R35" s="111">
        <v>7</v>
      </c>
      <c r="S35" s="112">
        <v>8</v>
      </c>
      <c r="T35" s="112">
        <v>9</v>
      </c>
      <c r="U35" s="111">
        <v>10</v>
      </c>
      <c r="V35" s="111">
        <v>11</v>
      </c>
      <c r="W35" s="111">
        <v>12</v>
      </c>
      <c r="X35" s="111">
        <v>13</v>
      </c>
      <c r="Y35" s="111"/>
      <c r="Z35" s="111">
        <v>14</v>
      </c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4"/>
      <c r="AL35" s="44"/>
      <c r="AM35" s="44"/>
      <c r="AN35" s="44"/>
      <c r="AO35" s="44"/>
      <c r="AT35" s="43"/>
    </row>
    <row r="36" spans="1:46" s="35" customFormat="1" ht="14.25" customHeight="1" hidden="1">
      <c r="A36" s="37"/>
      <c r="B36" s="37"/>
      <c r="G36" s="230" t="s">
        <v>104</v>
      </c>
      <c r="H36" s="231"/>
      <c r="I36" s="231"/>
      <c r="J36" s="231"/>
      <c r="K36" s="232"/>
      <c r="L36" s="111">
        <v>1</v>
      </c>
      <c r="M36" s="111">
        <v>1</v>
      </c>
      <c r="N36" s="111">
        <v>1</v>
      </c>
      <c r="O36" s="111">
        <v>2</v>
      </c>
      <c r="P36" s="111">
        <v>2</v>
      </c>
      <c r="Q36" s="111">
        <v>2</v>
      </c>
      <c r="R36" s="111">
        <v>3</v>
      </c>
      <c r="S36" s="112">
        <v>3</v>
      </c>
      <c r="T36" s="112">
        <v>3</v>
      </c>
      <c r="U36" s="111">
        <v>4</v>
      </c>
      <c r="V36" s="111">
        <v>4</v>
      </c>
      <c r="W36" s="111">
        <v>4</v>
      </c>
      <c r="X36" s="111">
        <v>5</v>
      </c>
      <c r="Y36" s="111"/>
      <c r="Z36" s="111">
        <v>5</v>
      </c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4"/>
      <c r="AL36" s="44"/>
      <c r="AM36" s="44"/>
      <c r="AN36" s="44"/>
      <c r="AO36" s="44"/>
      <c r="AT36" s="43"/>
    </row>
    <row r="37" spans="1:46" s="35" customFormat="1" ht="14.25" customHeight="1" hidden="1">
      <c r="A37" s="37"/>
      <c r="B37" s="37"/>
      <c r="C37" s="55"/>
      <c r="G37" s="230" t="s">
        <v>105</v>
      </c>
      <c r="H37" s="231"/>
      <c r="I37" s="231"/>
      <c r="J37" s="231"/>
      <c r="K37" s="232"/>
      <c r="L37" s="111"/>
      <c r="M37" s="111"/>
      <c r="N37" s="111"/>
      <c r="O37" s="111"/>
      <c r="P37" s="111"/>
      <c r="Q37" s="111"/>
      <c r="R37" s="111">
        <v>3</v>
      </c>
      <c r="S37" s="112">
        <v>3</v>
      </c>
      <c r="T37" s="112">
        <v>3</v>
      </c>
      <c r="U37" s="111">
        <v>4</v>
      </c>
      <c r="V37" s="111">
        <v>4</v>
      </c>
      <c r="W37" s="111">
        <v>4</v>
      </c>
      <c r="X37" s="111">
        <v>5</v>
      </c>
      <c r="Y37" s="111"/>
      <c r="Z37" s="111">
        <v>5</v>
      </c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4"/>
      <c r="AL37" s="44"/>
      <c r="AM37" s="44"/>
      <c r="AN37" s="44"/>
      <c r="AO37" s="44"/>
      <c r="AT37" s="43"/>
    </row>
    <row r="38" spans="1:46" s="35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115"/>
      <c r="AL38" s="3"/>
      <c r="AM38" s="3"/>
      <c r="AN38" s="3"/>
      <c r="AO38" s="3"/>
      <c r="AP38" s="3"/>
      <c r="AQ38" s="3"/>
      <c r="AR38" s="3"/>
      <c r="AS38" s="3"/>
      <c r="AT38" s="7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218">
        <v>0</v>
      </c>
      <c r="M39" s="218">
        <v>0</v>
      </c>
      <c r="N39" s="218">
        <v>10</v>
      </c>
      <c r="O39" s="218">
        <v>0</v>
      </c>
      <c r="P39" s="218">
        <v>0</v>
      </c>
      <c r="Q39" s="218">
        <v>0</v>
      </c>
      <c r="R39" s="218">
        <v>0</v>
      </c>
      <c r="S39" s="218">
        <v>0</v>
      </c>
      <c r="T39" s="218">
        <v>0</v>
      </c>
      <c r="U39" s="218">
        <v>0</v>
      </c>
      <c r="V39" s="218">
        <v>0</v>
      </c>
      <c r="W39" s="218">
        <v>0</v>
      </c>
      <c r="X39" s="218">
        <v>0</v>
      </c>
      <c r="Y39" s="218"/>
      <c r="Z39" s="218">
        <v>0</v>
      </c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2:26" ht="15" hidden="1">
      <c r="L40" s="218"/>
      <c r="M40" s="218"/>
      <c r="N40" s="218"/>
      <c r="O40" s="218"/>
      <c r="P40" s="218"/>
      <c r="Q40" s="218"/>
      <c r="R40" s="218">
        <v>10</v>
      </c>
      <c r="S40" s="218">
        <v>10</v>
      </c>
      <c r="T40" s="218">
        <v>10</v>
      </c>
      <c r="U40" s="218">
        <v>10</v>
      </c>
      <c r="V40" s="218">
        <v>10</v>
      </c>
      <c r="W40" s="218">
        <v>10</v>
      </c>
      <c r="X40" s="218">
        <v>10</v>
      </c>
      <c r="Y40" s="218"/>
      <c r="Z40" s="218">
        <v>10</v>
      </c>
    </row>
    <row r="41" ht="5.25" customHeight="1" hidden="1"/>
    <row r="42" spans="4:31" ht="14.25" customHeight="1" hidden="1">
      <c r="D42" s="35"/>
      <c r="Y42" s="3"/>
      <c r="Z42" s="117"/>
      <c r="AA42" s="117"/>
      <c r="AB42" s="117"/>
      <c r="AC42" s="117"/>
      <c r="AD42" s="117"/>
      <c r="AE42" s="117"/>
    </row>
    <row r="43" spans="4:31" ht="15" hidden="1">
      <c r="D43" s="35"/>
      <c r="Z43" s="218"/>
      <c r="AA43" s="218"/>
      <c r="AB43" s="218"/>
      <c r="AC43" s="218"/>
      <c r="AD43" s="218"/>
      <c r="AE43" s="218"/>
    </row>
    <row r="44" spans="26:31" ht="15" hidden="1">
      <c r="Z44" s="218"/>
      <c r="AA44" s="218"/>
      <c r="AB44" s="218"/>
      <c r="AC44" s="218"/>
      <c r="AD44" s="218"/>
      <c r="AE44" s="218"/>
    </row>
    <row r="45" ht="4.5" customHeight="1" hidden="1"/>
    <row r="46" spans="26:31" ht="15" hidden="1">
      <c r="Z46" s="218"/>
      <c r="AA46" s="218"/>
      <c r="AB46" s="218"/>
      <c r="AC46" s="218"/>
      <c r="AD46" s="218"/>
      <c r="AE46" s="218"/>
    </row>
    <row r="47" spans="26:31" ht="15" hidden="1">
      <c r="Z47" s="218"/>
      <c r="AA47" s="218"/>
      <c r="AB47" s="218"/>
      <c r="AC47" s="218"/>
      <c r="AD47" s="218"/>
      <c r="AE47" s="218"/>
    </row>
  </sheetData>
  <sheetProtection selectLockedCells="1"/>
  <mergeCells count="43">
    <mergeCell ref="D5:F5"/>
    <mergeCell ref="M5:W5"/>
    <mergeCell ref="Z5:AB6"/>
    <mergeCell ref="X1:Z1"/>
    <mergeCell ref="D2:F2"/>
    <mergeCell ref="G2:K2"/>
    <mergeCell ref="M2:N2"/>
    <mergeCell ref="O2:R2"/>
    <mergeCell ref="X2:X3"/>
    <mergeCell ref="Y2:Y3"/>
    <mergeCell ref="G14:K14"/>
    <mergeCell ref="S19:X19"/>
    <mergeCell ref="Z2:Z3"/>
    <mergeCell ref="AC5:AE6"/>
    <mergeCell ref="M6:O6"/>
    <mergeCell ref="G8:K8"/>
    <mergeCell ref="G9:K9"/>
    <mergeCell ref="G4:K6"/>
    <mergeCell ref="G10:K10"/>
    <mergeCell ref="G11:K11"/>
    <mergeCell ref="G12:K12"/>
    <mergeCell ref="G13:K13"/>
    <mergeCell ref="S20:X20"/>
    <mergeCell ref="M25:N25"/>
    <mergeCell ref="P25:Q25"/>
    <mergeCell ref="S22:X22"/>
    <mergeCell ref="M23:N23"/>
    <mergeCell ref="P23:Q23"/>
    <mergeCell ref="M24:N24"/>
    <mergeCell ref="P24:Q24"/>
    <mergeCell ref="M26:N26"/>
    <mergeCell ref="P26:Q26"/>
    <mergeCell ref="M27:N27"/>
    <mergeCell ref="P27:Q27"/>
    <mergeCell ref="G36:K36"/>
    <mergeCell ref="G37:K37"/>
    <mergeCell ref="C30:L30"/>
    <mergeCell ref="M28:N28"/>
    <mergeCell ref="M30:Q30"/>
    <mergeCell ref="G35:K35"/>
    <mergeCell ref="P28:Q28"/>
    <mergeCell ref="M29:N29"/>
    <mergeCell ref="P29:Q29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6" zoomScaleNormal="86" workbookViewId="0" topLeftCell="C8">
      <pane ySplit="1" topLeftCell="BM9" activePane="bottomLeft" state="frozen"/>
      <selection pane="topLeft" activeCell="D9" sqref="D9"/>
      <selection pane="bottomLeft" activeCell="G8" sqref="G8:K8"/>
    </sheetView>
  </sheetViews>
  <sheetFormatPr defaultColWidth="4.00390625" defaultRowHeight="12.75"/>
  <cols>
    <col min="1" max="1" width="6.140625" style="8" hidden="1" customWidth="1"/>
    <col min="2" max="2" width="5.140625" style="8" hidden="1" customWidth="1"/>
    <col min="3" max="3" width="4.421875" style="8" customWidth="1"/>
    <col min="4" max="4" width="22.140625" style="8" customWidth="1"/>
    <col min="5" max="5" width="3.140625" style="8" customWidth="1"/>
    <col min="6" max="6" width="7.7109375" style="8" customWidth="1"/>
    <col min="7" max="11" width="3.8515625" style="8" customWidth="1"/>
    <col min="12" max="41" width="4.00390625" style="8" customWidth="1"/>
    <col min="42" max="42" width="20.00390625" style="8" hidden="1" customWidth="1"/>
    <col min="43" max="43" width="4.00390625" style="8" hidden="1" customWidth="1"/>
    <col min="44" max="45" width="4.00390625" style="8" customWidth="1"/>
    <col min="46" max="46" width="10.421875" style="13" customWidth="1"/>
    <col min="47" max="238" width="11.421875" style="8" customWidth="1"/>
    <col min="239" max="240" width="4.00390625" style="8" customWidth="1"/>
    <col min="241" max="241" width="4.421875" style="8" customWidth="1"/>
    <col min="242" max="242" width="22.140625" style="8" customWidth="1"/>
    <col min="243" max="243" width="3.140625" style="8" customWidth="1"/>
    <col min="244" max="244" width="7.7109375" style="8" customWidth="1"/>
    <col min="245" max="245" width="19.421875" style="8" customWidth="1"/>
    <col min="246" max="254" width="4.00390625" style="8" customWidth="1"/>
    <col min="255" max="16384" width="4.00390625" style="8" customWidth="1"/>
  </cols>
  <sheetData>
    <row r="1" spans="1:47" ht="15.75" thickBot="1">
      <c r="A1" s="1"/>
      <c r="B1" s="1"/>
      <c r="C1" s="2">
        <v>6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263" t="s">
        <v>0</v>
      </c>
      <c r="Y1" s="263"/>
      <c r="Z1" s="263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9"/>
      <c r="D2" s="264" t="s">
        <v>1</v>
      </c>
      <c r="E2" s="264"/>
      <c r="F2" s="265"/>
      <c r="G2" s="266" t="s">
        <v>426</v>
      </c>
      <c r="H2" s="266"/>
      <c r="I2" s="266"/>
      <c r="J2" s="266"/>
      <c r="K2" s="266"/>
      <c r="L2" s="4">
        <v>2</v>
      </c>
      <c r="M2" s="256" t="s">
        <v>3</v>
      </c>
      <c r="N2" s="256"/>
      <c r="O2" s="267">
        <f ca="1">TODAY()</f>
        <v>42163</v>
      </c>
      <c r="P2" s="267"/>
      <c r="Q2" s="267"/>
      <c r="R2" s="267"/>
      <c r="S2" s="5"/>
      <c r="T2" s="10" t="s">
        <v>228</v>
      </c>
      <c r="U2" s="10"/>
      <c r="V2" s="10"/>
      <c r="W2" s="5"/>
      <c r="X2" s="268" t="str">
        <f>IF(T2="","",T2)</f>
        <v>3</v>
      </c>
      <c r="Y2" s="268">
        <f>IF(U2="","",U2)</f>
      </c>
      <c r="Z2" s="268">
        <f>IF(V2="","",V2)</f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1"/>
      <c r="M3" s="11"/>
      <c r="N3" s="5"/>
      <c r="O3" s="5"/>
      <c r="P3" s="5"/>
      <c r="Q3" s="5"/>
      <c r="R3" s="5"/>
      <c r="S3" s="5"/>
      <c r="T3" s="3"/>
      <c r="U3" s="3"/>
      <c r="V3" s="3"/>
      <c r="W3" s="5"/>
      <c r="X3" s="269"/>
      <c r="Y3" s="269"/>
      <c r="Z3" s="269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5" customHeight="1" thickBot="1">
      <c r="A4" s="1"/>
      <c r="B4" s="1"/>
      <c r="C4" s="9"/>
      <c r="D4" s="3"/>
      <c r="E4" s="3"/>
      <c r="G4" s="270"/>
      <c r="H4" s="270"/>
      <c r="I4" s="270"/>
      <c r="J4" s="270"/>
      <c r="K4" s="27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5" customHeight="1" thickTop="1">
      <c r="A5" s="1"/>
      <c r="B5" s="1"/>
      <c r="C5" s="9"/>
      <c r="D5" s="271" t="s">
        <v>5</v>
      </c>
      <c r="E5" s="271"/>
      <c r="F5" s="272"/>
      <c r="G5" s="270"/>
      <c r="H5" s="270"/>
      <c r="I5" s="270"/>
      <c r="J5" s="270"/>
      <c r="K5" s="270"/>
      <c r="L5" s="3"/>
      <c r="M5" s="273" t="s">
        <v>6</v>
      </c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5"/>
      <c r="Y5" s="5"/>
      <c r="Z5" s="274" t="s">
        <v>7</v>
      </c>
      <c r="AA5" s="274"/>
      <c r="AB5" s="275"/>
      <c r="AC5" s="250" t="str">
        <f>LEFT(G2,2)</f>
        <v>34</v>
      </c>
      <c r="AD5" s="251"/>
      <c r="AE5" s="252"/>
      <c r="AH5" s="6"/>
      <c r="AI5" s="6"/>
      <c r="AJ5" s="6"/>
      <c r="AK5" s="12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270"/>
      <c r="H6" s="270"/>
      <c r="I6" s="270"/>
      <c r="J6" s="270"/>
      <c r="K6" s="270"/>
      <c r="L6" s="3"/>
      <c r="M6" s="256" t="s">
        <v>8</v>
      </c>
      <c r="N6" s="256"/>
      <c r="O6" s="256"/>
      <c r="P6" s="3"/>
      <c r="Q6" s="3"/>
      <c r="R6" s="3"/>
      <c r="S6" s="3"/>
      <c r="T6" s="3"/>
      <c r="U6" s="3"/>
      <c r="V6" s="3"/>
      <c r="W6" s="5"/>
      <c r="X6" s="5"/>
      <c r="Y6" s="5"/>
      <c r="Z6" s="274"/>
      <c r="AA6" s="274"/>
      <c r="AB6" s="275"/>
      <c r="AC6" s="253"/>
      <c r="AD6" s="254"/>
      <c r="AE6" s="255"/>
      <c r="AH6" s="6"/>
      <c r="AI6" s="6"/>
      <c r="AJ6" s="6"/>
      <c r="AK6" s="12"/>
      <c r="AL6" s="14"/>
      <c r="AM6" s="14"/>
      <c r="AN6" s="14"/>
      <c r="AO6" s="14"/>
    </row>
    <row r="7" spans="1:44" ht="22.5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5"/>
      <c r="AG7" s="15"/>
      <c r="AH7" s="15"/>
      <c r="AI7" s="15"/>
      <c r="AJ7" s="15"/>
      <c r="AK7" s="16"/>
      <c r="AP7" s="17"/>
      <c r="AQ7" s="3"/>
      <c r="AR7" s="3"/>
    </row>
    <row r="8" spans="1:46" ht="19.5" customHeight="1">
      <c r="A8" s="18" t="s">
        <v>9</v>
      </c>
      <c r="B8" s="18" t="s">
        <v>10</v>
      </c>
      <c r="C8" s="19" t="s">
        <v>11</v>
      </c>
      <c r="D8" s="20" t="s">
        <v>12</v>
      </c>
      <c r="E8" s="20" t="s">
        <v>13</v>
      </c>
      <c r="F8" s="19" t="s">
        <v>14</v>
      </c>
      <c r="G8" s="288" t="s">
        <v>15</v>
      </c>
      <c r="H8" s="288"/>
      <c r="I8" s="288"/>
      <c r="J8" s="288"/>
      <c r="K8" s="288"/>
      <c r="L8" s="157" t="s">
        <v>77</v>
      </c>
      <c r="M8" s="157" t="s">
        <v>80</v>
      </c>
      <c r="N8" s="157" t="s">
        <v>82</v>
      </c>
      <c r="O8" s="157" t="s">
        <v>16</v>
      </c>
      <c r="P8" s="157" t="s">
        <v>33</v>
      </c>
      <c r="Q8" s="157" t="s">
        <v>32</v>
      </c>
      <c r="R8" s="158" t="s">
        <v>78</v>
      </c>
      <c r="S8" s="187" t="s">
        <v>21</v>
      </c>
      <c r="T8" s="157" t="s">
        <v>18</v>
      </c>
      <c r="U8" s="187" t="s">
        <v>25</v>
      </c>
      <c r="V8" s="158" t="s">
        <v>26</v>
      </c>
      <c r="W8" s="187" t="s">
        <v>23</v>
      </c>
      <c r="X8" s="187" t="s">
        <v>81</v>
      </c>
      <c r="Y8" s="187" t="s">
        <v>20</v>
      </c>
      <c r="Z8" s="157" t="s">
        <v>17</v>
      </c>
      <c r="AE8" s="23"/>
      <c r="AF8" s="23"/>
      <c r="AG8" s="23"/>
      <c r="AH8" s="24"/>
      <c r="AI8" s="24"/>
      <c r="AJ8" s="24"/>
      <c r="AK8" s="24"/>
      <c r="AL8" s="24"/>
      <c r="AM8" s="24"/>
      <c r="AN8" s="24"/>
      <c r="AP8" s="25" t="s">
        <v>207</v>
      </c>
      <c r="AT8" s="8"/>
    </row>
    <row r="9" spans="1:43" s="35" customFormat="1" ht="18.75" customHeight="1">
      <c r="A9" s="26" t="s">
        <v>45</v>
      </c>
      <c r="B9" s="26">
        <v>72</v>
      </c>
      <c r="C9" s="27">
        <f aca="true" ca="1" t="shared" si="0" ref="C9:C14">OFFSET(C9,15,0)</f>
        <v>1</v>
      </c>
      <c r="D9" s="78" t="s">
        <v>427</v>
      </c>
      <c r="E9" s="26" t="s">
        <v>39</v>
      </c>
      <c r="F9" s="26">
        <v>70</v>
      </c>
      <c r="G9" s="287" t="s">
        <v>428</v>
      </c>
      <c r="H9" s="287"/>
      <c r="I9" s="287"/>
      <c r="J9" s="287"/>
      <c r="K9" s="287"/>
      <c r="L9" s="30" t="s">
        <v>48</v>
      </c>
      <c r="M9" s="31"/>
      <c r="N9" s="31"/>
      <c r="O9" s="30" t="s">
        <v>48</v>
      </c>
      <c r="P9" s="31"/>
      <c r="Q9" s="31"/>
      <c r="R9" s="30"/>
      <c r="S9" s="31"/>
      <c r="T9" s="31"/>
      <c r="U9" s="30"/>
      <c r="V9" s="31"/>
      <c r="W9" s="31"/>
      <c r="X9" s="31"/>
      <c r="Y9" s="30"/>
      <c r="Z9" s="31"/>
      <c r="AE9" s="32"/>
      <c r="AF9" s="32"/>
      <c r="AG9" s="32"/>
      <c r="AH9" s="33"/>
      <c r="AI9" s="33"/>
      <c r="AJ9" s="33"/>
      <c r="AK9" s="34"/>
      <c r="AL9" s="33"/>
      <c r="AM9" s="34"/>
      <c r="AN9" s="33"/>
      <c r="AP9" s="25" t="s">
        <v>210</v>
      </c>
      <c r="AQ9" s="37">
        <f>IF(E9="M",100,IF(E9=1,100,IF(E9="","",120)))</f>
        <v>100</v>
      </c>
    </row>
    <row r="10" spans="1:42" s="37" customFormat="1" ht="21" customHeight="1">
      <c r="A10" s="26" t="s">
        <v>45</v>
      </c>
      <c r="B10" s="26">
        <v>53</v>
      </c>
      <c r="C10" s="27">
        <f ca="1" t="shared" si="0"/>
        <v>2</v>
      </c>
      <c r="D10" s="159" t="s">
        <v>429</v>
      </c>
      <c r="E10" s="26" t="s">
        <v>39</v>
      </c>
      <c r="F10" s="26">
        <v>72</v>
      </c>
      <c r="G10" s="287" t="s">
        <v>182</v>
      </c>
      <c r="H10" s="287"/>
      <c r="I10" s="287"/>
      <c r="J10" s="287"/>
      <c r="K10" s="287"/>
      <c r="L10" s="30" t="s">
        <v>140</v>
      </c>
      <c r="M10" s="31"/>
      <c r="N10" s="31"/>
      <c r="O10" s="31"/>
      <c r="P10" s="31"/>
      <c r="Q10" s="30" t="s">
        <v>49</v>
      </c>
      <c r="R10" s="31"/>
      <c r="S10" s="30"/>
      <c r="T10" s="31"/>
      <c r="U10" s="31"/>
      <c r="V10" s="30"/>
      <c r="W10" s="31"/>
      <c r="X10" s="31"/>
      <c r="Y10" s="31"/>
      <c r="Z10" s="30" t="s">
        <v>57</v>
      </c>
      <c r="AE10" s="32"/>
      <c r="AF10" s="32"/>
      <c r="AG10" s="32"/>
      <c r="AH10" s="33"/>
      <c r="AI10" s="33"/>
      <c r="AJ10" s="33"/>
      <c r="AK10" s="34"/>
      <c r="AL10" s="33"/>
      <c r="AM10" s="34"/>
      <c r="AN10" s="33"/>
      <c r="AP10" s="36" t="s">
        <v>212</v>
      </c>
    </row>
    <row r="11" spans="1:42" s="35" customFormat="1" ht="21" customHeight="1">
      <c r="A11" s="26" t="s">
        <v>45</v>
      </c>
      <c r="B11" s="26">
        <v>53</v>
      </c>
      <c r="C11" s="27">
        <f ca="1" t="shared" si="0"/>
        <v>3</v>
      </c>
      <c r="D11" s="159" t="s">
        <v>430</v>
      </c>
      <c r="E11" s="26" t="s">
        <v>39</v>
      </c>
      <c r="F11" s="26">
        <v>75</v>
      </c>
      <c r="G11" s="287" t="s">
        <v>431</v>
      </c>
      <c r="H11" s="287"/>
      <c r="I11" s="287"/>
      <c r="J11" s="287"/>
      <c r="K11" s="287"/>
      <c r="L11" s="31"/>
      <c r="M11" s="30" t="s">
        <v>48</v>
      </c>
      <c r="N11" s="31"/>
      <c r="O11" s="31"/>
      <c r="P11" s="30" t="s">
        <v>193</v>
      </c>
      <c r="Q11" s="31"/>
      <c r="R11" s="30"/>
      <c r="S11" s="31"/>
      <c r="T11" s="31"/>
      <c r="U11" s="31"/>
      <c r="V11" s="31"/>
      <c r="W11" s="30"/>
      <c r="X11" s="31"/>
      <c r="Y11" s="31"/>
      <c r="Z11" s="30" t="s">
        <v>41</v>
      </c>
      <c r="AP11" s="36" t="s">
        <v>215</v>
      </c>
    </row>
    <row r="12" spans="1:42" s="35" customFormat="1" ht="21" customHeight="1">
      <c r="A12" s="26" t="s">
        <v>45</v>
      </c>
      <c r="B12" s="26">
        <v>53</v>
      </c>
      <c r="C12" s="27">
        <f ca="1" t="shared" si="0"/>
        <v>4</v>
      </c>
      <c r="D12" s="78" t="s">
        <v>432</v>
      </c>
      <c r="E12" s="26" t="s">
        <v>39</v>
      </c>
      <c r="F12" s="26">
        <v>75</v>
      </c>
      <c r="G12" s="287" t="s">
        <v>182</v>
      </c>
      <c r="H12" s="287"/>
      <c r="I12" s="287"/>
      <c r="J12" s="287"/>
      <c r="K12" s="287"/>
      <c r="L12" s="31"/>
      <c r="M12" s="30" t="s">
        <v>41</v>
      </c>
      <c r="N12" s="31"/>
      <c r="O12" s="30" t="s">
        <v>41</v>
      </c>
      <c r="P12" s="31"/>
      <c r="Q12" s="31"/>
      <c r="R12" s="31"/>
      <c r="S12" s="31"/>
      <c r="T12" s="30" t="s">
        <v>41</v>
      </c>
      <c r="U12" s="31"/>
      <c r="V12" s="30"/>
      <c r="W12" s="31"/>
      <c r="X12" s="30"/>
      <c r="Y12" s="31"/>
      <c r="Z12" s="31"/>
      <c r="AP12" s="36" t="s">
        <v>218</v>
      </c>
    </row>
    <row r="13" spans="1:42" s="35" customFormat="1" ht="21" customHeight="1">
      <c r="A13" s="26" t="s">
        <v>45</v>
      </c>
      <c r="B13" s="26">
        <v>49</v>
      </c>
      <c r="C13" s="27">
        <f ca="1" t="shared" si="0"/>
        <v>5</v>
      </c>
      <c r="D13" s="78" t="s">
        <v>433</v>
      </c>
      <c r="E13" s="26" t="s">
        <v>39</v>
      </c>
      <c r="F13" s="26">
        <v>79</v>
      </c>
      <c r="G13" s="287" t="s">
        <v>257</v>
      </c>
      <c r="H13" s="287"/>
      <c r="I13" s="287"/>
      <c r="J13" s="287"/>
      <c r="K13" s="287"/>
      <c r="L13" s="31"/>
      <c r="M13" s="31"/>
      <c r="N13" s="30" t="s">
        <v>57</v>
      </c>
      <c r="O13" s="31"/>
      <c r="P13" s="31"/>
      <c r="Q13" s="30" t="s">
        <v>42</v>
      </c>
      <c r="R13" s="31"/>
      <c r="S13" s="31"/>
      <c r="T13" s="30" t="s">
        <v>48</v>
      </c>
      <c r="U13" s="31"/>
      <c r="V13" s="31"/>
      <c r="W13" s="30"/>
      <c r="X13" s="31"/>
      <c r="Y13" s="30"/>
      <c r="Z13" s="31"/>
      <c r="AP13" s="36" t="s">
        <v>222</v>
      </c>
    </row>
    <row r="14" spans="1:42" s="35" customFormat="1" ht="21" customHeight="1">
      <c r="A14" s="26" t="s">
        <v>45</v>
      </c>
      <c r="B14" s="26">
        <v>49</v>
      </c>
      <c r="C14" s="27">
        <f ca="1" t="shared" si="0"/>
        <v>6</v>
      </c>
      <c r="D14" s="78" t="s">
        <v>434</v>
      </c>
      <c r="E14" s="26" t="s">
        <v>39</v>
      </c>
      <c r="F14" s="26">
        <v>80</v>
      </c>
      <c r="G14" s="287" t="s">
        <v>435</v>
      </c>
      <c r="H14" s="287"/>
      <c r="I14" s="287"/>
      <c r="J14" s="287"/>
      <c r="K14" s="287"/>
      <c r="L14" s="31"/>
      <c r="M14" s="31"/>
      <c r="N14" s="30" t="s">
        <v>140</v>
      </c>
      <c r="O14" s="31"/>
      <c r="P14" s="30" t="s">
        <v>49</v>
      </c>
      <c r="Q14" s="31"/>
      <c r="R14" s="31"/>
      <c r="S14" s="30"/>
      <c r="T14" s="31"/>
      <c r="U14" s="30"/>
      <c r="V14" s="31"/>
      <c r="W14" s="31"/>
      <c r="X14" s="30"/>
      <c r="Y14" s="31"/>
      <c r="Z14" s="31"/>
      <c r="AP14" s="36" t="s">
        <v>225</v>
      </c>
    </row>
    <row r="15" spans="1:42" s="35" customFormat="1" ht="21" customHeight="1" hidden="1">
      <c r="A15" s="39"/>
      <c r="B15" s="39"/>
      <c r="C15" s="40"/>
      <c r="D15" s="129"/>
      <c r="E15" s="39"/>
      <c r="F15" s="39"/>
      <c r="G15" s="160"/>
      <c r="H15" s="160"/>
      <c r="I15" s="160"/>
      <c r="J15" s="160"/>
      <c r="K15" s="160"/>
      <c r="L15" s="161"/>
      <c r="M15" s="161"/>
      <c r="N15" s="163"/>
      <c r="O15" s="161"/>
      <c r="P15" s="161"/>
      <c r="Q15" s="161"/>
      <c r="R15" s="163"/>
      <c r="S15" s="161"/>
      <c r="T15" s="161"/>
      <c r="U15" s="163"/>
      <c r="V15" s="161"/>
      <c r="W15" s="161"/>
      <c r="X15" s="161"/>
      <c r="Y15" s="163"/>
      <c r="Z15" s="161"/>
      <c r="AA15" s="161"/>
      <c r="AB15" s="163"/>
      <c r="AP15" s="36"/>
    </row>
    <row r="16" spans="1:42" s="35" customFormat="1" ht="21" customHeight="1" hidden="1">
      <c r="A16" s="39"/>
      <c r="B16" s="39"/>
      <c r="C16" s="40"/>
      <c r="D16" s="129"/>
      <c r="E16" s="39"/>
      <c r="F16" s="39"/>
      <c r="G16" s="164"/>
      <c r="H16" s="164"/>
      <c r="I16" s="164"/>
      <c r="J16" s="164"/>
      <c r="K16" s="164"/>
      <c r="L16" s="161"/>
      <c r="M16" s="161"/>
      <c r="N16" s="161"/>
      <c r="O16" s="163"/>
      <c r="P16" s="161"/>
      <c r="Q16" s="161"/>
      <c r="R16" s="163"/>
      <c r="S16" s="161"/>
      <c r="T16" s="161"/>
      <c r="U16" s="161"/>
      <c r="V16" s="161"/>
      <c r="W16" s="161"/>
      <c r="X16" s="163"/>
      <c r="Y16" s="161"/>
      <c r="Z16" s="163"/>
      <c r="AA16" s="161"/>
      <c r="AB16" s="161"/>
      <c r="AP16" s="36"/>
    </row>
    <row r="17" spans="1:50" s="35" customFormat="1" ht="21" customHeight="1" hidden="1">
      <c r="A17" s="39"/>
      <c r="B17" s="39"/>
      <c r="C17" s="40"/>
      <c r="D17" s="41"/>
      <c r="E17" s="41"/>
      <c r="F17" s="41"/>
      <c r="G17" s="41"/>
      <c r="H17" s="41"/>
      <c r="I17" s="41"/>
      <c r="J17" s="41"/>
      <c r="K17" s="41"/>
      <c r="L17" s="32"/>
      <c r="M17" s="32"/>
      <c r="N17" s="32"/>
      <c r="O17" s="38"/>
      <c r="P17" s="32"/>
      <c r="Q17" s="32"/>
      <c r="R17" s="32"/>
      <c r="S17" s="32"/>
      <c r="T17" s="32"/>
      <c r="U17" s="38"/>
      <c r="V17" s="32"/>
      <c r="W17" s="32"/>
      <c r="X17" s="38"/>
      <c r="Y17" s="32"/>
      <c r="Z17" s="165"/>
      <c r="AA17" s="165"/>
      <c r="AB17" s="165"/>
      <c r="AC17" s="165"/>
      <c r="AD17" s="165"/>
      <c r="AO17" s="33"/>
      <c r="AP17" s="33"/>
      <c r="AT17" s="43"/>
      <c r="AU17" s="44"/>
      <c r="AV17" s="44"/>
      <c r="AW17" s="44"/>
      <c r="AX17" s="44"/>
    </row>
    <row r="18" spans="1:50" s="35" customFormat="1" ht="21" customHeight="1" hidden="1">
      <c r="A18" s="39"/>
      <c r="B18" s="39"/>
      <c r="C18" s="40"/>
      <c r="D18" s="41"/>
      <c r="E18" s="41"/>
      <c r="F18" s="41"/>
      <c r="G18" s="41"/>
      <c r="H18" s="41"/>
      <c r="I18" s="41"/>
      <c r="J18" s="41"/>
      <c r="K18" s="41"/>
      <c r="L18" s="32"/>
      <c r="M18" s="32"/>
      <c r="N18" s="32"/>
      <c r="O18" s="38"/>
      <c r="P18" s="32"/>
      <c r="Q18" s="32"/>
      <c r="R18" s="32"/>
      <c r="S18" s="32"/>
      <c r="T18" s="32"/>
      <c r="U18" s="38"/>
      <c r="V18" s="32"/>
      <c r="W18" s="32"/>
      <c r="X18" s="38"/>
      <c r="Y18" s="32"/>
      <c r="Z18" s="45"/>
      <c r="AA18" s="45"/>
      <c r="AB18" s="45"/>
      <c r="AC18" s="45"/>
      <c r="AD18" s="45"/>
      <c r="AO18" s="33"/>
      <c r="AP18" s="33"/>
      <c r="AT18" s="43"/>
      <c r="AU18" s="44"/>
      <c r="AV18" s="44"/>
      <c r="AW18" s="44"/>
      <c r="AX18" s="44"/>
    </row>
    <row r="19" spans="1:50" s="35" customFormat="1" ht="21" customHeight="1" thickBot="1">
      <c r="A19" s="39"/>
      <c r="B19" s="39"/>
      <c r="C19" s="40"/>
      <c r="Q19" s="32"/>
      <c r="R19" s="32"/>
      <c r="S19" s="247" t="s">
        <v>75</v>
      </c>
      <c r="T19" s="247"/>
      <c r="U19" s="247"/>
      <c r="V19" s="247"/>
      <c r="W19" s="247"/>
      <c r="X19" s="247"/>
      <c r="Y19" s="32"/>
      <c r="Z19" s="166" t="s">
        <v>75</v>
      </c>
      <c r="AA19" s="167"/>
      <c r="AB19" s="167"/>
      <c r="AC19" s="167"/>
      <c r="AD19" s="167"/>
      <c r="AE19" s="167"/>
      <c r="AF19" s="32"/>
      <c r="AG19" s="38"/>
      <c r="AH19" s="32"/>
      <c r="AI19" s="32"/>
      <c r="AJ19" s="38"/>
      <c r="AK19" s="38"/>
      <c r="AL19" s="33"/>
      <c r="AM19" s="33"/>
      <c r="AN19" s="33"/>
      <c r="AO19" s="33"/>
      <c r="AP19" s="33"/>
      <c r="AT19" s="43"/>
      <c r="AU19" s="44"/>
      <c r="AV19" s="46"/>
      <c r="AW19" s="46"/>
      <c r="AX19" s="46"/>
    </row>
    <row r="20" spans="1:48" s="35" customFormat="1" ht="21" customHeight="1" thickBot="1">
      <c r="A20" s="39"/>
      <c r="B20" s="168"/>
      <c r="C20" s="168"/>
      <c r="D20" s="168"/>
      <c r="E20" s="168"/>
      <c r="F20" s="168"/>
      <c r="G20" s="169"/>
      <c r="H20" s="169"/>
      <c r="I20" s="169"/>
      <c r="J20" s="169"/>
      <c r="K20" s="23"/>
      <c r="L20" s="23"/>
      <c r="M20" s="23"/>
      <c r="N20" s="23"/>
      <c r="Q20" s="32"/>
      <c r="R20" s="32"/>
      <c r="S20" s="284" t="s">
        <v>85</v>
      </c>
      <c r="T20" s="285"/>
      <c r="U20" s="285"/>
      <c r="V20" s="285"/>
      <c r="W20" s="285"/>
      <c r="X20" s="286"/>
      <c r="Y20" s="32"/>
      <c r="Z20" s="166" t="s">
        <v>85</v>
      </c>
      <c r="AA20" s="166"/>
      <c r="AB20" s="166"/>
      <c r="AC20" s="166"/>
      <c r="AD20" s="166"/>
      <c r="AE20" s="166"/>
      <c r="AH20" s="44"/>
      <c r="AI20" s="48"/>
      <c r="AJ20" s="48"/>
      <c r="AK20" s="48"/>
      <c r="AL20" s="48"/>
      <c r="AM20" s="44"/>
      <c r="AN20" s="44"/>
      <c r="AQ20" s="33"/>
      <c r="AR20" s="33"/>
      <c r="AS20" s="33"/>
      <c r="AT20" s="49"/>
      <c r="AU20" s="46"/>
      <c r="AV20" s="46"/>
    </row>
    <row r="21" spans="1:47" s="35" customFormat="1" ht="21" customHeight="1" thickBot="1">
      <c r="A21" s="39"/>
      <c r="B21" s="39"/>
      <c r="S21" s="170">
        <f aca="true" t="shared" si="1" ref="S21:X21">IF(Z21="","",Z21)</f>
      </c>
      <c r="T21" s="171">
        <f t="shared" si="1"/>
      </c>
      <c r="U21" s="171">
        <f t="shared" si="1"/>
      </c>
      <c r="V21" s="171">
        <f t="shared" si="1"/>
      </c>
      <c r="W21" s="171">
        <f t="shared" si="1"/>
      </c>
      <c r="X21" s="172">
        <f t="shared" si="1"/>
      </c>
      <c r="Y21" s="23"/>
      <c r="Z21" s="173"/>
      <c r="AA21" s="173"/>
      <c r="AB21" s="173"/>
      <c r="AC21" s="173"/>
      <c r="AD21" s="173"/>
      <c r="AE21" s="173"/>
      <c r="AH21" s="24"/>
      <c r="AI21" s="24"/>
      <c r="AJ21" s="24"/>
      <c r="AK21" s="24"/>
      <c r="AL21" s="53"/>
      <c r="AM21" s="53"/>
      <c r="AN21" s="53"/>
      <c r="AP21" s="54"/>
      <c r="AU21" s="44"/>
    </row>
    <row r="22" spans="1:40" s="35" customFormat="1" ht="21" customHeight="1" thickBot="1">
      <c r="A22" s="37"/>
      <c r="B22" s="37"/>
      <c r="C22" s="55"/>
      <c r="D22" s="56"/>
      <c r="E22" s="56"/>
      <c r="F22" s="56"/>
      <c r="G22" s="56"/>
      <c r="H22" s="56"/>
      <c r="I22" s="56"/>
      <c r="J22" s="56"/>
      <c r="K22" s="56"/>
      <c r="L22" s="37"/>
      <c r="M22" s="37"/>
      <c r="N22" s="37"/>
      <c r="O22" s="37"/>
      <c r="P22" s="37"/>
      <c r="Q22" s="57"/>
      <c r="R22" s="57"/>
      <c r="S22" s="213" t="s">
        <v>88</v>
      </c>
      <c r="T22" s="214"/>
      <c r="U22" s="214"/>
      <c r="V22" s="214"/>
      <c r="W22" s="214"/>
      <c r="X22" s="162"/>
      <c r="Z22" s="166" t="s">
        <v>88</v>
      </c>
      <c r="AA22" s="167"/>
      <c r="AB22" s="167"/>
      <c r="AC22" s="167"/>
      <c r="AD22" s="167"/>
      <c r="AE22" s="167"/>
      <c r="AH22" s="58"/>
      <c r="AI22" s="58"/>
      <c r="AJ22" s="58"/>
      <c r="AK22" s="58"/>
      <c r="AL22" s="58"/>
      <c r="AM22" s="58"/>
      <c r="AN22" s="58"/>
    </row>
    <row r="23" spans="1:41" s="35" customFormat="1" ht="24.75" customHeight="1">
      <c r="A23" s="59" t="s">
        <v>9</v>
      </c>
      <c r="B23" s="60" t="s">
        <v>10</v>
      </c>
      <c r="C23" s="61" t="s">
        <v>11</v>
      </c>
      <c r="D23" s="62" t="s">
        <v>12</v>
      </c>
      <c r="E23" s="62" t="s">
        <v>13</v>
      </c>
      <c r="F23" s="63" t="s">
        <v>89</v>
      </c>
      <c r="G23" s="64" t="s">
        <v>90</v>
      </c>
      <c r="H23" s="64" t="s">
        <v>91</v>
      </c>
      <c r="I23" s="64" t="s">
        <v>92</v>
      </c>
      <c r="J23" s="64" t="s">
        <v>93</v>
      </c>
      <c r="K23" s="65" t="s">
        <v>94</v>
      </c>
      <c r="L23" s="66" t="s">
        <v>95</v>
      </c>
      <c r="M23" s="248" t="s">
        <v>96</v>
      </c>
      <c r="N23" s="249"/>
      <c r="O23" s="67" t="s">
        <v>97</v>
      </c>
      <c r="P23" s="234" t="s">
        <v>98</v>
      </c>
      <c r="Q23" s="226"/>
      <c r="R23" s="46"/>
      <c r="S23" s="174">
        <f aca="true" t="shared" si="2" ref="S23:X29">IF(Z23="","",Z23)</f>
      </c>
      <c r="T23" s="175">
        <f t="shared" si="2"/>
      </c>
      <c r="U23" s="175">
        <f t="shared" si="2"/>
      </c>
      <c r="V23" s="175">
        <f t="shared" si="2"/>
      </c>
      <c r="W23" s="175">
        <f t="shared" si="2"/>
      </c>
      <c r="X23" s="176">
        <f t="shared" si="2"/>
      </c>
      <c r="Z23" s="177"/>
      <c r="AA23" s="177"/>
      <c r="AB23" s="177"/>
      <c r="AC23" s="177"/>
      <c r="AD23" s="177"/>
      <c r="AE23" s="177"/>
      <c r="AH23" s="24"/>
      <c r="AI23" s="24"/>
      <c r="AJ23" s="24"/>
      <c r="AK23" s="24"/>
      <c r="AL23" s="53"/>
      <c r="AM23" s="53"/>
      <c r="AN23" s="53"/>
      <c r="AO23" s="74"/>
    </row>
    <row r="24" spans="1:43" s="35" customFormat="1" ht="24" customHeight="1">
      <c r="A24" s="75" t="str">
        <f aca="true" ca="1" t="shared" si="3" ref="A24:B29">OFFSET(A24,-15,0)</f>
        <v>PDL</v>
      </c>
      <c r="B24" s="76">
        <f ca="1" t="shared" si="3"/>
        <v>72</v>
      </c>
      <c r="C24" s="77">
        <v>1</v>
      </c>
      <c r="D24" s="78" t="str">
        <f aca="true" ca="1" t="shared" si="4" ref="D24:E29">OFFSET(D24,-15,0)</f>
        <v>FERARD Nicolas</v>
      </c>
      <c r="E24" s="26" t="str">
        <f ca="1" t="shared" si="4"/>
        <v>M</v>
      </c>
      <c r="F24" s="26">
        <v>87</v>
      </c>
      <c r="G24" s="79">
        <v>10</v>
      </c>
      <c r="H24" s="79">
        <v>10</v>
      </c>
      <c r="I24" s="79" t="str">
        <f>IF(L24&lt;&gt;"","-","")</f>
        <v>-</v>
      </c>
      <c r="J24" s="79" t="str">
        <f aca="true" t="shared" si="5" ref="J24:J29">IF(L24&lt;&gt;"","-","")</f>
        <v>-</v>
      </c>
      <c r="K24" s="80" t="str">
        <f aca="true" t="shared" si="6" ref="K24:K29">IF(L24&lt;&gt;"","-","")</f>
        <v>-</v>
      </c>
      <c r="L24" s="81" t="s">
        <v>100</v>
      </c>
      <c r="M24" s="223">
        <f aca="true" t="shared" si="7" ref="M24:M29">SUM(G24:K24)</f>
        <v>20</v>
      </c>
      <c r="N24" s="224"/>
      <c r="O24" s="82"/>
      <c r="P24" s="238">
        <f aca="true" ca="1" t="shared" si="8" ref="P24:P29">SUM(OFFSET(P24,0,-10),OFFSET(P24,0,-3))</f>
        <v>107</v>
      </c>
      <c r="Q24" s="226"/>
      <c r="R24" s="46"/>
      <c r="S24" s="178">
        <f t="shared" si="2"/>
      </c>
      <c r="T24" s="179">
        <f t="shared" si="2"/>
      </c>
      <c r="U24" s="179">
        <f t="shared" si="2"/>
      </c>
      <c r="V24" s="179">
        <f t="shared" si="2"/>
      </c>
      <c r="W24" s="179">
        <f t="shared" si="2"/>
      </c>
      <c r="X24" s="180">
        <f t="shared" si="2"/>
      </c>
      <c r="Z24" s="181"/>
      <c r="AA24" s="181"/>
      <c r="AB24" s="181"/>
      <c r="AC24" s="181"/>
      <c r="AD24" s="181"/>
      <c r="AE24" s="181"/>
      <c r="AH24" s="33"/>
      <c r="AI24" s="33"/>
      <c r="AJ24" s="33"/>
      <c r="AK24" s="33"/>
      <c r="AL24" s="53"/>
      <c r="AM24" s="53"/>
      <c r="AN24" s="53"/>
      <c r="AO24" s="39"/>
      <c r="AQ24" s="35">
        <f aca="true" t="shared" si="9" ref="AQ24:AQ29">COUNT(G24:K24)</f>
        <v>2</v>
      </c>
    </row>
    <row r="25" spans="1:43" s="35" customFormat="1" ht="21" customHeight="1">
      <c r="A25" s="75" t="str">
        <f ca="1" t="shared" si="3"/>
        <v>PDL</v>
      </c>
      <c r="B25" s="76">
        <f ca="1" t="shared" si="3"/>
        <v>53</v>
      </c>
      <c r="C25" s="77">
        <v>2</v>
      </c>
      <c r="D25" s="159" t="str">
        <f ca="1" t="shared" si="4"/>
        <v>LEROUX Vincent</v>
      </c>
      <c r="E25" s="26" t="str">
        <f ca="1" t="shared" si="4"/>
        <v>M</v>
      </c>
      <c r="F25" s="26">
        <v>20</v>
      </c>
      <c r="G25" s="79">
        <v>0</v>
      </c>
      <c r="H25" s="79">
        <v>10</v>
      </c>
      <c r="I25" s="79">
        <v>10</v>
      </c>
      <c r="J25" s="79">
        <f t="shared" si="5"/>
      </c>
      <c r="K25" s="80">
        <f t="shared" si="6"/>
      </c>
      <c r="L25" s="81"/>
      <c r="M25" s="223">
        <f t="shared" si="7"/>
        <v>20</v>
      </c>
      <c r="N25" s="224"/>
      <c r="O25" s="82"/>
      <c r="P25" s="225">
        <f ca="1" t="shared" si="8"/>
        <v>40</v>
      </c>
      <c r="Q25" s="226"/>
      <c r="R25" s="46"/>
      <c r="S25" s="178">
        <f t="shared" si="2"/>
      </c>
      <c r="T25" s="179">
        <f t="shared" si="2"/>
      </c>
      <c r="U25" s="179">
        <f t="shared" si="2"/>
      </c>
      <c r="V25" s="179">
        <f t="shared" si="2"/>
      </c>
      <c r="W25" s="179">
        <f t="shared" si="2"/>
      </c>
      <c r="X25" s="180">
        <f t="shared" si="2"/>
      </c>
      <c r="Z25" s="181"/>
      <c r="AA25" s="181"/>
      <c r="AB25" s="181"/>
      <c r="AC25" s="181"/>
      <c r="AD25" s="181"/>
      <c r="AE25" s="181"/>
      <c r="AH25" s="33"/>
      <c r="AI25" s="33"/>
      <c r="AJ25" s="33"/>
      <c r="AK25" s="33"/>
      <c r="AL25" s="53"/>
      <c r="AM25" s="53"/>
      <c r="AN25" s="53"/>
      <c r="AO25" s="39"/>
      <c r="AQ25" s="35">
        <f t="shared" si="9"/>
        <v>3</v>
      </c>
    </row>
    <row r="26" spans="1:50" s="35" customFormat="1" ht="21" customHeight="1">
      <c r="A26" s="75" t="str">
        <f ca="1" t="shared" si="3"/>
        <v>PDL</v>
      </c>
      <c r="B26" s="76">
        <f ca="1" t="shared" si="3"/>
        <v>53</v>
      </c>
      <c r="C26" s="77">
        <v>3</v>
      </c>
      <c r="D26" s="159" t="str">
        <f ca="1" t="shared" si="4"/>
        <v>DELAHAYE Nathan</v>
      </c>
      <c r="E26" s="26" t="str">
        <f ca="1" t="shared" si="4"/>
        <v>M</v>
      </c>
      <c r="F26" s="26">
        <v>78</v>
      </c>
      <c r="G26" s="79">
        <v>10</v>
      </c>
      <c r="H26" s="79">
        <v>0</v>
      </c>
      <c r="I26" s="79">
        <v>0</v>
      </c>
      <c r="J26" s="79">
        <f t="shared" si="5"/>
      </c>
      <c r="K26" s="80">
        <f t="shared" si="6"/>
      </c>
      <c r="L26" s="81"/>
      <c r="M26" s="223">
        <f t="shared" si="7"/>
        <v>10</v>
      </c>
      <c r="N26" s="224"/>
      <c r="O26" s="82"/>
      <c r="P26" s="225">
        <f ca="1" t="shared" si="8"/>
        <v>88</v>
      </c>
      <c r="Q26" s="226"/>
      <c r="R26" s="46"/>
      <c r="S26" s="178">
        <f t="shared" si="2"/>
      </c>
      <c r="T26" s="179">
        <f t="shared" si="2"/>
      </c>
      <c r="U26" s="179">
        <f t="shared" si="2"/>
      </c>
      <c r="V26" s="179">
        <f t="shared" si="2"/>
      </c>
      <c r="W26" s="179">
        <f t="shared" si="2"/>
      </c>
      <c r="X26" s="180">
        <f t="shared" si="2"/>
      </c>
      <c r="Z26" s="181"/>
      <c r="AA26" s="181"/>
      <c r="AB26" s="181"/>
      <c r="AC26" s="181"/>
      <c r="AD26" s="181"/>
      <c r="AE26" s="181"/>
      <c r="AH26" s="33"/>
      <c r="AI26" s="33"/>
      <c r="AJ26" s="33"/>
      <c r="AK26" s="33"/>
      <c r="AL26" s="53"/>
      <c r="AM26" s="53"/>
      <c r="AN26" s="53"/>
      <c r="AO26" s="39"/>
      <c r="AQ26" s="35">
        <f t="shared" si="9"/>
        <v>3</v>
      </c>
      <c r="AR26" s="23"/>
      <c r="AT26" s="24"/>
      <c r="AU26" s="24"/>
      <c r="AV26" s="53"/>
      <c r="AW26" s="53"/>
      <c r="AX26" s="53"/>
    </row>
    <row r="27" spans="1:50" s="35" customFormat="1" ht="21" customHeight="1">
      <c r="A27" s="75" t="str">
        <f ca="1" t="shared" si="3"/>
        <v>PDL</v>
      </c>
      <c r="B27" s="76">
        <f ca="1" t="shared" si="3"/>
        <v>53</v>
      </c>
      <c r="C27" s="77">
        <v>4</v>
      </c>
      <c r="D27" s="78" t="str">
        <f ca="1" t="shared" si="4"/>
        <v>LOQUER Fabien</v>
      </c>
      <c r="E27" s="26" t="str">
        <f ca="1" t="shared" si="4"/>
        <v>M</v>
      </c>
      <c r="F27" s="26">
        <v>0</v>
      </c>
      <c r="G27" s="79">
        <v>0</v>
      </c>
      <c r="H27" s="79">
        <v>0</v>
      </c>
      <c r="I27" s="79">
        <v>0</v>
      </c>
      <c r="J27" s="79" t="str">
        <f t="shared" si="5"/>
        <v>-</v>
      </c>
      <c r="K27" s="80" t="str">
        <f t="shared" si="6"/>
        <v>-</v>
      </c>
      <c r="L27" s="81" t="s">
        <v>226</v>
      </c>
      <c r="M27" s="223">
        <f t="shared" si="7"/>
        <v>0</v>
      </c>
      <c r="N27" s="224"/>
      <c r="O27" s="82"/>
      <c r="P27" s="225">
        <f ca="1" t="shared" si="8"/>
        <v>0</v>
      </c>
      <c r="Q27" s="226"/>
      <c r="R27" s="46"/>
      <c r="S27" s="178">
        <f t="shared" si="2"/>
      </c>
      <c r="T27" s="179">
        <f t="shared" si="2"/>
      </c>
      <c r="U27" s="179">
        <f t="shared" si="2"/>
      </c>
      <c r="V27" s="179">
        <f t="shared" si="2"/>
      </c>
      <c r="W27" s="179">
        <f t="shared" si="2"/>
      </c>
      <c r="X27" s="180">
        <f t="shared" si="2"/>
      </c>
      <c r="Z27" s="181"/>
      <c r="AA27" s="181"/>
      <c r="AB27" s="181"/>
      <c r="AC27" s="181"/>
      <c r="AD27" s="181"/>
      <c r="AE27" s="181"/>
      <c r="AH27" s="33"/>
      <c r="AI27" s="33"/>
      <c r="AJ27" s="33"/>
      <c r="AK27" s="33"/>
      <c r="AL27" s="53"/>
      <c r="AM27" s="53"/>
      <c r="AN27" s="53"/>
      <c r="AO27" s="39"/>
      <c r="AQ27" s="35">
        <f t="shared" si="9"/>
        <v>3</v>
      </c>
      <c r="AR27" s="24"/>
      <c r="AT27" s="24"/>
      <c r="AU27" s="24"/>
      <c r="AV27" s="53"/>
      <c r="AW27" s="53"/>
      <c r="AX27" s="53"/>
    </row>
    <row r="28" spans="1:50" s="35" customFormat="1" ht="21" customHeight="1">
      <c r="A28" s="75" t="str">
        <f ca="1" t="shared" si="3"/>
        <v>PDL</v>
      </c>
      <c r="B28" s="76">
        <f ca="1" t="shared" si="3"/>
        <v>49</v>
      </c>
      <c r="C28" s="77">
        <v>5</v>
      </c>
      <c r="D28" s="78" t="str">
        <f ca="1" t="shared" si="4"/>
        <v>RIPOCHE Clement</v>
      </c>
      <c r="E28" s="26" t="str">
        <f ca="1" t="shared" si="4"/>
        <v>M</v>
      </c>
      <c r="F28" s="26">
        <v>87</v>
      </c>
      <c r="G28" s="79">
        <v>10</v>
      </c>
      <c r="H28" s="79">
        <v>0</v>
      </c>
      <c r="I28" s="79">
        <v>10</v>
      </c>
      <c r="J28" s="79" t="str">
        <f t="shared" si="5"/>
        <v>-</v>
      </c>
      <c r="K28" s="80" t="str">
        <f t="shared" si="6"/>
        <v>-</v>
      </c>
      <c r="L28" s="81" t="s">
        <v>100</v>
      </c>
      <c r="M28" s="223">
        <f t="shared" si="7"/>
        <v>20</v>
      </c>
      <c r="N28" s="224"/>
      <c r="O28" s="82"/>
      <c r="P28" s="238">
        <f ca="1" t="shared" si="8"/>
        <v>107</v>
      </c>
      <c r="Q28" s="226"/>
      <c r="R28" s="46"/>
      <c r="S28" s="178">
        <f t="shared" si="2"/>
      </c>
      <c r="T28" s="179">
        <f t="shared" si="2"/>
      </c>
      <c r="U28" s="179">
        <f t="shared" si="2"/>
      </c>
      <c r="V28" s="179">
        <f t="shared" si="2"/>
      </c>
      <c r="W28" s="179">
        <f t="shared" si="2"/>
      </c>
      <c r="X28" s="180">
        <f t="shared" si="2"/>
      </c>
      <c r="Z28" s="181"/>
      <c r="AA28" s="181"/>
      <c r="AB28" s="181"/>
      <c r="AC28" s="181"/>
      <c r="AD28" s="181"/>
      <c r="AE28" s="181"/>
      <c r="AH28" s="33"/>
      <c r="AI28" s="33"/>
      <c r="AJ28" s="33"/>
      <c r="AK28" s="33"/>
      <c r="AL28" s="53"/>
      <c r="AM28" s="53"/>
      <c r="AN28" s="53"/>
      <c r="AO28" s="39"/>
      <c r="AQ28" s="35">
        <f t="shared" si="9"/>
        <v>3</v>
      </c>
      <c r="AR28" s="33"/>
      <c r="AT28" s="24"/>
      <c r="AU28" s="24"/>
      <c r="AV28" s="53"/>
      <c r="AW28" s="53"/>
      <c r="AX28" s="53"/>
    </row>
    <row r="29" spans="1:50" s="35" customFormat="1" ht="21" customHeight="1" thickBot="1">
      <c r="A29" s="88" t="str">
        <f ca="1" t="shared" si="3"/>
        <v>PDL</v>
      </c>
      <c r="B29" s="89">
        <f ca="1" t="shared" si="3"/>
        <v>49</v>
      </c>
      <c r="C29" s="90">
        <v>6</v>
      </c>
      <c r="D29" s="91" t="str">
        <f ca="1" t="shared" si="4"/>
        <v>RABOUAN Mathis</v>
      </c>
      <c r="E29" s="92" t="str">
        <f ca="1" t="shared" si="4"/>
        <v>M</v>
      </c>
      <c r="F29" s="92">
        <v>90</v>
      </c>
      <c r="G29" s="93">
        <v>0</v>
      </c>
      <c r="H29" s="93">
        <v>10</v>
      </c>
      <c r="I29" s="93" t="str">
        <f>IF(L29&lt;&gt;"","-","")</f>
        <v>-</v>
      </c>
      <c r="J29" s="93" t="str">
        <f t="shared" si="5"/>
        <v>-</v>
      </c>
      <c r="K29" s="94" t="str">
        <f t="shared" si="6"/>
        <v>-</v>
      </c>
      <c r="L29" s="95" t="s">
        <v>100</v>
      </c>
      <c r="M29" s="235">
        <f t="shared" si="7"/>
        <v>10</v>
      </c>
      <c r="N29" s="236"/>
      <c r="O29" s="82"/>
      <c r="P29" s="238">
        <f ca="1" t="shared" si="8"/>
        <v>100</v>
      </c>
      <c r="Q29" s="226"/>
      <c r="R29" s="46"/>
      <c r="S29" s="183">
        <f t="shared" si="2"/>
      </c>
      <c r="T29" s="184">
        <f t="shared" si="2"/>
      </c>
      <c r="U29" s="184">
        <f t="shared" si="2"/>
      </c>
      <c r="V29" s="184">
        <f t="shared" si="2"/>
      </c>
      <c r="W29" s="184">
        <f t="shared" si="2"/>
      </c>
      <c r="X29" s="185">
        <f t="shared" si="2"/>
      </c>
      <c r="Z29" s="181"/>
      <c r="AA29" s="181"/>
      <c r="AB29" s="181"/>
      <c r="AC29" s="181"/>
      <c r="AD29" s="181"/>
      <c r="AE29" s="181"/>
      <c r="AH29" s="33"/>
      <c r="AI29" s="33"/>
      <c r="AJ29" s="33"/>
      <c r="AK29" s="33"/>
      <c r="AL29" s="53"/>
      <c r="AM29" s="53"/>
      <c r="AN29" s="53"/>
      <c r="AO29" s="39"/>
      <c r="AQ29" s="35">
        <f t="shared" si="9"/>
        <v>2</v>
      </c>
      <c r="AR29" s="24"/>
      <c r="AT29" s="24"/>
      <c r="AU29" s="24"/>
      <c r="AV29" s="53"/>
      <c r="AW29" s="53"/>
      <c r="AX29" s="53"/>
    </row>
    <row r="30" spans="1:50" s="35" customFormat="1" ht="21" customHeight="1">
      <c r="A30" s="39"/>
      <c r="B30" s="39"/>
      <c r="C30" s="283" t="s">
        <v>101</v>
      </c>
      <c r="D30" s="283"/>
      <c r="E30" s="283"/>
      <c r="F30" s="283"/>
      <c r="G30" s="283"/>
      <c r="H30" s="283"/>
      <c r="I30" s="283"/>
      <c r="J30" s="283"/>
      <c r="K30" s="283"/>
      <c r="L30" s="283"/>
      <c r="M30" s="282" t="s">
        <v>102</v>
      </c>
      <c r="N30" s="282"/>
      <c r="O30" s="282"/>
      <c r="P30" s="282"/>
      <c r="Q30" s="282"/>
      <c r="R30" s="46"/>
      <c r="AH30" s="33"/>
      <c r="AI30" s="33"/>
      <c r="AJ30" s="33"/>
      <c r="AK30" s="33"/>
      <c r="AL30" s="53"/>
      <c r="AM30" s="53"/>
      <c r="AN30" s="53"/>
      <c r="AO30" s="39"/>
      <c r="AR30" s="24"/>
      <c r="AT30" s="24"/>
      <c r="AU30" s="24"/>
      <c r="AV30" s="53"/>
      <c r="AW30" s="53"/>
      <c r="AX30" s="53"/>
    </row>
    <row r="31" spans="1:50" s="35" customFormat="1" ht="21" customHeight="1">
      <c r="A31" s="39"/>
      <c r="B31" s="39"/>
      <c r="C31" s="108"/>
      <c r="R31" s="105"/>
      <c r="S31" s="33"/>
      <c r="T31" s="33"/>
      <c r="U31" s="33"/>
      <c r="V31" s="33"/>
      <c r="W31" s="33"/>
      <c r="X31" s="33"/>
      <c r="Y31" s="53"/>
      <c r="Z31" s="33"/>
      <c r="AA31" s="33"/>
      <c r="AB31" s="33"/>
      <c r="AC31" s="33"/>
      <c r="AD31" s="33"/>
      <c r="AE31" s="33"/>
      <c r="AH31" s="33"/>
      <c r="AI31" s="33"/>
      <c r="AJ31" s="33"/>
      <c r="AK31" s="33"/>
      <c r="AL31" s="53"/>
      <c r="AM31" s="53"/>
      <c r="AN31" s="53"/>
      <c r="AO31" s="39"/>
      <c r="AR31" s="24"/>
      <c r="AT31" s="24"/>
      <c r="AU31" s="24"/>
      <c r="AV31" s="53"/>
      <c r="AW31" s="53"/>
      <c r="AX31" s="53"/>
    </row>
    <row r="32" spans="1:50" s="35" customFormat="1" ht="21" customHeight="1">
      <c r="A32" s="39"/>
      <c r="B32" s="39"/>
      <c r="C32" s="108"/>
      <c r="R32" s="102"/>
      <c r="S32" s="102"/>
      <c r="T32" s="102"/>
      <c r="U32" s="102"/>
      <c r="V32" s="102"/>
      <c r="W32" s="102"/>
      <c r="X32" s="102"/>
      <c r="Y32" s="102"/>
      <c r="Z32" s="53"/>
      <c r="AA32" s="103"/>
      <c r="AB32" s="103"/>
      <c r="AC32" s="104"/>
      <c r="AD32" s="105"/>
      <c r="AE32" s="105"/>
      <c r="AF32" s="53"/>
      <c r="AG32" s="53"/>
      <c r="AH32" s="53"/>
      <c r="AI32" s="53"/>
      <c r="AN32" s="106"/>
      <c r="AO32" s="106"/>
      <c r="AP32" s="106"/>
      <c r="AR32" s="53"/>
      <c r="AS32" s="53"/>
      <c r="AT32" s="107"/>
      <c r="AU32" s="24"/>
      <c r="AV32" s="24"/>
      <c r="AW32" s="24"/>
      <c r="AX32" s="24"/>
    </row>
    <row r="33" spans="1:50" s="35" customFormat="1" ht="21" customHeight="1">
      <c r="A33" s="39"/>
      <c r="B33" s="39"/>
      <c r="C33" s="108"/>
      <c r="D33" s="39"/>
      <c r="E33" s="39"/>
      <c r="F33" s="39"/>
      <c r="G33" s="39"/>
      <c r="H33" s="39"/>
      <c r="I33" s="39"/>
      <c r="J33" s="39"/>
      <c r="K33" s="39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53"/>
      <c r="AA33" s="103"/>
      <c r="AB33" s="103"/>
      <c r="AC33" s="104"/>
      <c r="AD33" s="105"/>
      <c r="AE33" s="105"/>
      <c r="AF33" s="53"/>
      <c r="AG33" s="53"/>
      <c r="AH33" s="53"/>
      <c r="AI33" s="53"/>
      <c r="AN33" s="106"/>
      <c r="AO33" s="106"/>
      <c r="AP33" s="106"/>
      <c r="AR33" s="53"/>
      <c r="AS33" s="53"/>
      <c r="AT33" s="107"/>
      <c r="AU33" s="24"/>
      <c r="AV33" s="33"/>
      <c r="AW33" s="24"/>
      <c r="AX33" s="24"/>
    </row>
    <row r="34" spans="1:50" s="35" customFormat="1" ht="21" customHeight="1" hidden="1">
      <c r="A34" s="37"/>
      <c r="B34" s="37"/>
      <c r="C34" s="37"/>
      <c r="D34" s="109"/>
      <c r="E34" s="109"/>
      <c r="F34" s="109"/>
      <c r="G34" s="109"/>
      <c r="H34" s="109"/>
      <c r="I34" s="109"/>
      <c r="J34" s="109"/>
      <c r="K34" s="109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Z34" s="44"/>
      <c r="AA34" s="44"/>
      <c r="AB34" s="44"/>
      <c r="AC34" s="44"/>
      <c r="AD34" s="44"/>
      <c r="AE34" s="44"/>
      <c r="AF34" s="110"/>
      <c r="AG34" s="110"/>
      <c r="AH34" s="110"/>
      <c r="AI34" s="110"/>
      <c r="AJ34" s="110"/>
      <c r="AK34" s="37"/>
      <c r="AR34" s="53"/>
      <c r="AS34" s="53"/>
      <c r="AT34" s="107"/>
      <c r="AU34" s="33"/>
      <c r="AV34" s="33"/>
      <c r="AW34" s="24"/>
      <c r="AX34" s="24"/>
    </row>
    <row r="35" spans="1:46" s="35" customFormat="1" ht="14.25" customHeight="1" hidden="1">
      <c r="A35" s="37"/>
      <c r="B35" s="37"/>
      <c r="C35" s="55">
        <f>COUNT(L35:Z35,Z42:AE42)</f>
        <v>15</v>
      </c>
      <c r="D35" s="55"/>
      <c r="G35" s="227" t="s">
        <v>103</v>
      </c>
      <c r="H35" s="228"/>
      <c r="I35" s="228"/>
      <c r="J35" s="228"/>
      <c r="K35" s="229"/>
      <c r="L35" s="111">
        <v>1</v>
      </c>
      <c r="M35" s="111">
        <v>2</v>
      </c>
      <c r="N35" s="111">
        <v>3</v>
      </c>
      <c r="O35" s="111">
        <v>4</v>
      </c>
      <c r="P35" s="111">
        <v>5</v>
      </c>
      <c r="Q35" s="111">
        <v>6</v>
      </c>
      <c r="R35" s="111">
        <v>7</v>
      </c>
      <c r="S35" s="112">
        <v>8</v>
      </c>
      <c r="T35" s="112">
        <v>9</v>
      </c>
      <c r="U35" s="111">
        <v>10</v>
      </c>
      <c r="V35" s="111">
        <v>11</v>
      </c>
      <c r="W35" s="111">
        <v>12</v>
      </c>
      <c r="X35" s="111">
        <v>14</v>
      </c>
      <c r="Y35" s="111">
        <v>15</v>
      </c>
      <c r="Z35" s="111">
        <v>13</v>
      </c>
      <c r="AA35" s="113">
        <v>16</v>
      </c>
      <c r="AB35" s="113">
        <v>16</v>
      </c>
      <c r="AC35" s="113">
        <v>16</v>
      </c>
      <c r="AD35" s="113">
        <v>16</v>
      </c>
      <c r="AE35" s="113">
        <v>16</v>
      </c>
      <c r="AF35" s="113">
        <v>16</v>
      </c>
      <c r="AG35" s="113">
        <v>16</v>
      </c>
      <c r="AH35" s="113">
        <v>16</v>
      </c>
      <c r="AI35" s="113">
        <v>16</v>
      </c>
      <c r="AJ35" s="113">
        <v>16</v>
      </c>
      <c r="AK35" s="114"/>
      <c r="AL35" s="44"/>
      <c r="AM35" s="44"/>
      <c r="AN35" s="44"/>
      <c r="AO35" s="44"/>
      <c r="AT35" s="43"/>
    </row>
    <row r="36" spans="1:46" s="35" customFormat="1" ht="14.25" customHeight="1" hidden="1">
      <c r="A36" s="37"/>
      <c r="B36" s="37"/>
      <c r="G36" s="230" t="s">
        <v>104</v>
      </c>
      <c r="H36" s="231"/>
      <c r="I36" s="231"/>
      <c r="J36" s="231"/>
      <c r="K36" s="232"/>
      <c r="L36" s="111">
        <v>1</v>
      </c>
      <c r="M36" s="111">
        <v>1</v>
      </c>
      <c r="N36" s="111">
        <v>1</v>
      </c>
      <c r="O36" s="111"/>
      <c r="P36" s="111"/>
      <c r="Q36" s="111"/>
      <c r="R36" s="111"/>
      <c r="S36" s="112"/>
      <c r="T36" s="112"/>
      <c r="U36" s="111"/>
      <c r="V36" s="111"/>
      <c r="W36" s="111"/>
      <c r="X36" s="111"/>
      <c r="Y36" s="111"/>
      <c r="Z36" s="111">
        <v>3</v>
      </c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4"/>
      <c r="AL36" s="44"/>
      <c r="AM36" s="44"/>
      <c r="AN36" s="44"/>
      <c r="AO36" s="44"/>
      <c r="AT36" s="43"/>
    </row>
    <row r="37" spans="1:46" s="35" customFormat="1" ht="14.25" customHeight="1" hidden="1">
      <c r="A37" s="37"/>
      <c r="B37" s="37"/>
      <c r="C37" s="55"/>
      <c r="G37" s="230" t="s">
        <v>105</v>
      </c>
      <c r="H37" s="231"/>
      <c r="I37" s="231"/>
      <c r="J37" s="231"/>
      <c r="K37" s="232"/>
      <c r="L37" s="111">
        <v>1</v>
      </c>
      <c r="M37" s="111">
        <v>1</v>
      </c>
      <c r="N37" s="111">
        <v>1</v>
      </c>
      <c r="O37" s="111">
        <v>2</v>
      </c>
      <c r="P37" s="111">
        <v>2</v>
      </c>
      <c r="Q37" s="111">
        <v>1</v>
      </c>
      <c r="R37" s="111"/>
      <c r="S37" s="112"/>
      <c r="T37" s="112">
        <v>2</v>
      </c>
      <c r="U37" s="111"/>
      <c r="V37" s="111">
        <v>3</v>
      </c>
      <c r="W37" s="111">
        <v>2</v>
      </c>
      <c r="X37" s="111"/>
      <c r="Y37" s="111"/>
      <c r="Z37" s="111">
        <v>3</v>
      </c>
      <c r="AA37" s="113">
        <v>3</v>
      </c>
      <c r="AB37" s="113"/>
      <c r="AC37" s="113"/>
      <c r="AD37" s="113">
        <v>2</v>
      </c>
      <c r="AE37" s="113"/>
      <c r="AF37" s="113">
        <v>3</v>
      </c>
      <c r="AG37" s="113"/>
      <c r="AH37" s="113"/>
      <c r="AI37" s="113"/>
      <c r="AJ37" s="113"/>
      <c r="AK37" s="114"/>
      <c r="AL37" s="44"/>
      <c r="AM37" s="44"/>
      <c r="AN37" s="44"/>
      <c r="AO37" s="44"/>
      <c r="AT37" s="43"/>
    </row>
    <row r="38" spans="1:46" s="35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115"/>
      <c r="AL38" s="3"/>
      <c r="AM38" s="3"/>
      <c r="AN38" s="3"/>
      <c r="AO38" s="3"/>
      <c r="AP38" s="3"/>
      <c r="AQ38" s="3"/>
      <c r="AR38" s="3"/>
      <c r="AS38" s="3"/>
      <c r="AT38" s="7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16">
        <v>10</v>
      </c>
      <c r="M39" s="116">
        <v>10</v>
      </c>
      <c r="N39" s="116">
        <v>10</v>
      </c>
      <c r="O39" s="116">
        <v>10</v>
      </c>
      <c r="P39" s="116">
        <v>0</v>
      </c>
      <c r="Q39" s="116">
        <v>10</v>
      </c>
      <c r="R39" s="116"/>
      <c r="S39" s="116"/>
      <c r="T39" s="116">
        <v>0</v>
      </c>
      <c r="U39" s="116"/>
      <c r="V39" s="116"/>
      <c r="W39" s="116"/>
      <c r="X39" s="116"/>
      <c r="Y39" s="116"/>
      <c r="Z39" s="116">
        <v>10</v>
      </c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2:36" ht="15" hidden="1">
      <c r="L40" s="116">
        <v>0</v>
      </c>
      <c r="M40" s="116">
        <v>0</v>
      </c>
      <c r="N40" s="116">
        <v>0</v>
      </c>
      <c r="O40" s="116">
        <v>0</v>
      </c>
      <c r="P40" s="116">
        <v>10</v>
      </c>
      <c r="Q40" s="116">
        <v>0</v>
      </c>
      <c r="R40" s="116">
        <v>7</v>
      </c>
      <c r="S40" s="116">
        <v>0</v>
      </c>
      <c r="T40" s="116">
        <v>10</v>
      </c>
      <c r="U40" s="116">
        <v>0</v>
      </c>
      <c r="V40" s="116">
        <v>0</v>
      </c>
      <c r="W40" s="116">
        <v>0</v>
      </c>
      <c r="X40" s="116">
        <v>0</v>
      </c>
      <c r="Y40" s="116">
        <v>0</v>
      </c>
      <c r="Z40" s="116">
        <v>0</v>
      </c>
      <c r="AA40" s="8">
        <v>10</v>
      </c>
      <c r="AB40" s="8">
        <v>10</v>
      </c>
      <c r="AC40" s="8">
        <v>10</v>
      </c>
      <c r="AD40" s="8">
        <v>0</v>
      </c>
      <c r="AE40" s="8">
        <v>7</v>
      </c>
      <c r="AF40" s="8">
        <v>10</v>
      </c>
      <c r="AG40" s="8">
        <v>10</v>
      </c>
      <c r="AH40" s="8">
        <v>10</v>
      </c>
      <c r="AI40" s="8">
        <v>0</v>
      </c>
      <c r="AJ40" s="8">
        <v>0</v>
      </c>
    </row>
    <row r="41" ht="5.25" customHeight="1" hidden="1"/>
    <row r="42" spans="4:31" ht="14.25" customHeight="1" hidden="1">
      <c r="D42" s="35"/>
      <c r="Y42" s="3"/>
      <c r="Z42" s="117"/>
      <c r="AA42" s="117"/>
      <c r="AB42" s="117"/>
      <c r="AC42" s="117"/>
      <c r="AD42" s="117"/>
      <c r="AE42" s="117"/>
    </row>
    <row r="43" spans="4:31" ht="15" hidden="1">
      <c r="D43" s="35"/>
      <c r="Z43" s="116"/>
      <c r="AA43" s="116"/>
      <c r="AB43" s="116"/>
      <c r="AC43" s="116"/>
      <c r="AD43" s="116"/>
      <c r="AE43" s="116"/>
    </row>
    <row r="44" spans="26:31" ht="15" hidden="1">
      <c r="Z44" s="116"/>
      <c r="AA44" s="116"/>
      <c r="AB44" s="116"/>
      <c r="AC44" s="116"/>
      <c r="AD44" s="116"/>
      <c r="AE44" s="116"/>
    </row>
    <row r="45" ht="4.5" customHeight="1" hidden="1"/>
    <row r="46" spans="26:31" ht="15" hidden="1">
      <c r="Z46" s="116"/>
      <c r="AA46" s="116"/>
      <c r="AB46" s="116"/>
      <c r="AC46" s="116"/>
      <c r="AD46" s="116"/>
      <c r="AE46" s="116"/>
    </row>
    <row r="47" spans="26:31" ht="15" hidden="1">
      <c r="Z47" s="116"/>
      <c r="AA47" s="116"/>
      <c r="AB47" s="116"/>
      <c r="AC47" s="116"/>
      <c r="AD47" s="116"/>
      <c r="AE47" s="116"/>
    </row>
  </sheetData>
  <sheetProtection selectLockedCells="1"/>
  <mergeCells count="43">
    <mergeCell ref="D5:F5"/>
    <mergeCell ref="M5:W5"/>
    <mergeCell ref="Z5:AB6"/>
    <mergeCell ref="X1:Z1"/>
    <mergeCell ref="D2:F2"/>
    <mergeCell ref="G2:K2"/>
    <mergeCell ref="M2:N2"/>
    <mergeCell ref="O2:R2"/>
    <mergeCell ref="X2:X3"/>
    <mergeCell ref="Y2:Y3"/>
    <mergeCell ref="Z2:Z3"/>
    <mergeCell ref="AC5:AE6"/>
    <mergeCell ref="M6:O6"/>
    <mergeCell ref="G8:K8"/>
    <mergeCell ref="G9:K9"/>
    <mergeCell ref="G4:K6"/>
    <mergeCell ref="G10:K10"/>
    <mergeCell ref="G11:K11"/>
    <mergeCell ref="G12:K12"/>
    <mergeCell ref="G13:K13"/>
    <mergeCell ref="G14:K14"/>
    <mergeCell ref="S19:X19"/>
    <mergeCell ref="S20:X20"/>
    <mergeCell ref="M25:N25"/>
    <mergeCell ref="P25:Q25"/>
    <mergeCell ref="S22:X22"/>
    <mergeCell ref="M23:N23"/>
    <mergeCell ref="P23:Q23"/>
    <mergeCell ref="M24:N24"/>
    <mergeCell ref="P24:Q24"/>
    <mergeCell ref="M26:N26"/>
    <mergeCell ref="P26:Q26"/>
    <mergeCell ref="M27:N27"/>
    <mergeCell ref="P27:Q27"/>
    <mergeCell ref="M30:Q30"/>
    <mergeCell ref="G35:K35"/>
    <mergeCell ref="G36:K36"/>
    <mergeCell ref="G37:K37"/>
    <mergeCell ref="C30:L30"/>
    <mergeCell ref="M28:N28"/>
    <mergeCell ref="P28:Q28"/>
    <mergeCell ref="M29:N29"/>
    <mergeCell ref="P29:Q29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6" zoomScaleNormal="86" workbookViewId="0" topLeftCell="C8">
      <pane ySplit="1" topLeftCell="BM15" activePane="bottomLeft" state="frozen"/>
      <selection pane="topLeft" activeCell="G9" sqref="G9:K9"/>
      <selection pane="bottomLeft" activeCell="G8" sqref="G8:K8"/>
    </sheetView>
  </sheetViews>
  <sheetFormatPr defaultColWidth="4.00390625" defaultRowHeight="12.75"/>
  <cols>
    <col min="1" max="1" width="6.140625" style="8" hidden="1" customWidth="1"/>
    <col min="2" max="2" width="5.140625" style="8" hidden="1" customWidth="1"/>
    <col min="3" max="3" width="4.421875" style="8" customWidth="1"/>
    <col min="4" max="4" width="22.140625" style="8" customWidth="1"/>
    <col min="5" max="5" width="3.140625" style="8" customWidth="1"/>
    <col min="6" max="6" width="7.7109375" style="8" customWidth="1"/>
    <col min="7" max="11" width="3.8515625" style="8" customWidth="1"/>
    <col min="12" max="41" width="4.00390625" style="8" customWidth="1"/>
    <col min="42" max="42" width="27.28125" style="8" hidden="1" customWidth="1"/>
    <col min="43" max="43" width="4.00390625" style="8" hidden="1" customWidth="1"/>
    <col min="44" max="45" width="4.00390625" style="8" customWidth="1"/>
    <col min="46" max="46" width="10.421875" style="13" customWidth="1"/>
    <col min="47" max="240" width="11.421875" style="8" customWidth="1"/>
    <col min="241" max="241" width="4.421875" style="8" customWidth="1"/>
    <col min="242" max="242" width="22.140625" style="8" customWidth="1"/>
    <col min="243" max="243" width="3.140625" style="8" customWidth="1"/>
    <col min="244" max="244" width="7.7109375" style="8" customWidth="1"/>
    <col min="245" max="245" width="19.421875" style="8" customWidth="1"/>
    <col min="246" max="252" width="4.00390625" style="8" customWidth="1"/>
    <col min="253" max="254" width="11.421875" style="8" customWidth="1"/>
    <col min="255" max="16384" width="4.00390625" style="8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263" t="s">
        <v>0</v>
      </c>
      <c r="Y1" s="263"/>
      <c r="Z1" s="263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9"/>
      <c r="D2" s="264" t="s">
        <v>1</v>
      </c>
      <c r="E2" s="264"/>
      <c r="F2" s="265"/>
      <c r="G2" s="266" t="s">
        <v>106</v>
      </c>
      <c r="H2" s="266"/>
      <c r="I2" s="266"/>
      <c r="J2" s="266"/>
      <c r="K2" s="266"/>
      <c r="L2" s="4">
        <v>2</v>
      </c>
      <c r="M2" s="256" t="s">
        <v>3</v>
      </c>
      <c r="N2" s="256"/>
      <c r="O2" s="267">
        <f ca="1">TODAY()</f>
        <v>42163</v>
      </c>
      <c r="P2" s="267"/>
      <c r="Q2" s="267"/>
      <c r="R2" s="267"/>
      <c r="S2" s="5"/>
      <c r="T2" s="10" t="s">
        <v>4</v>
      </c>
      <c r="U2" s="10"/>
      <c r="V2" s="10"/>
      <c r="W2" s="5"/>
      <c r="X2" s="268" t="str">
        <f>IF(T2="","",T2)</f>
        <v>1</v>
      </c>
      <c r="Y2" s="268">
        <f>IF(U2="","",U2)</f>
      </c>
      <c r="Z2" s="268">
        <f>IF(V2="","",V2)</f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1"/>
      <c r="M3" s="11"/>
      <c r="N3" s="5"/>
      <c r="O3" s="5"/>
      <c r="P3" s="5"/>
      <c r="Q3" s="5"/>
      <c r="R3" s="5"/>
      <c r="S3" s="5"/>
      <c r="T3" s="3"/>
      <c r="U3" s="3"/>
      <c r="V3" s="3"/>
      <c r="W3" s="5"/>
      <c r="X3" s="269"/>
      <c r="Y3" s="269"/>
      <c r="Z3" s="269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5" customHeight="1" thickBot="1">
      <c r="A4" s="1"/>
      <c r="B4" s="1"/>
      <c r="C4" s="9"/>
      <c r="D4" s="3"/>
      <c r="E4" s="3"/>
      <c r="G4" s="270"/>
      <c r="H4" s="270"/>
      <c r="I4" s="270"/>
      <c r="J4" s="270"/>
      <c r="K4" s="27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5" customHeight="1" thickTop="1">
      <c r="A5" s="1"/>
      <c r="B5" s="1"/>
      <c r="C5" s="9"/>
      <c r="D5" s="271" t="s">
        <v>5</v>
      </c>
      <c r="E5" s="271"/>
      <c r="F5" s="272"/>
      <c r="G5" s="270"/>
      <c r="H5" s="270"/>
      <c r="I5" s="270"/>
      <c r="J5" s="270"/>
      <c r="K5" s="270"/>
      <c r="L5" s="3"/>
      <c r="M5" s="273" t="s">
        <v>6</v>
      </c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5"/>
      <c r="Y5" s="5"/>
      <c r="Z5" s="274" t="s">
        <v>7</v>
      </c>
      <c r="AA5" s="274"/>
      <c r="AB5" s="275"/>
      <c r="AC5" s="250" t="str">
        <f>LEFT(G2,2)</f>
        <v>14</v>
      </c>
      <c r="AD5" s="251"/>
      <c r="AE5" s="252"/>
      <c r="AH5" s="6"/>
      <c r="AI5" s="6"/>
      <c r="AJ5" s="6"/>
      <c r="AK5" s="12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270"/>
      <c r="H6" s="270"/>
      <c r="I6" s="270"/>
      <c r="J6" s="270"/>
      <c r="K6" s="270"/>
      <c r="L6" s="3"/>
      <c r="M6" s="256" t="s">
        <v>8</v>
      </c>
      <c r="N6" s="256"/>
      <c r="O6" s="256"/>
      <c r="P6" s="3"/>
      <c r="Q6" s="3"/>
      <c r="R6" s="3"/>
      <c r="S6" s="3"/>
      <c r="T6" s="3"/>
      <c r="U6" s="3"/>
      <c r="V6" s="3"/>
      <c r="W6" s="5"/>
      <c r="X6" s="5"/>
      <c r="Y6" s="5"/>
      <c r="Z6" s="274"/>
      <c r="AA6" s="274"/>
      <c r="AB6" s="275"/>
      <c r="AC6" s="253"/>
      <c r="AD6" s="254"/>
      <c r="AE6" s="255"/>
      <c r="AH6" s="6"/>
      <c r="AI6" s="6"/>
      <c r="AJ6" s="6"/>
      <c r="AK6" s="12"/>
      <c r="AL6" s="14"/>
      <c r="AM6" s="14"/>
      <c r="AN6" s="14"/>
      <c r="AO6" s="14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5"/>
      <c r="AG7" s="15"/>
      <c r="AH7" s="15"/>
      <c r="AI7" s="15"/>
      <c r="AJ7" s="15"/>
      <c r="AK7" s="16"/>
      <c r="AP7" s="17"/>
      <c r="AQ7" s="3"/>
      <c r="AR7" s="3"/>
    </row>
    <row r="8" spans="1:46" ht="19.5" customHeight="1">
      <c r="A8" s="18" t="s">
        <v>9</v>
      </c>
      <c r="B8" s="18" t="s">
        <v>10</v>
      </c>
      <c r="C8" s="19" t="s">
        <v>11</v>
      </c>
      <c r="D8" s="20" t="s">
        <v>12</v>
      </c>
      <c r="E8" s="20" t="s">
        <v>13</v>
      </c>
      <c r="F8" s="19" t="s">
        <v>14</v>
      </c>
      <c r="G8" s="257" t="s">
        <v>15</v>
      </c>
      <c r="H8" s="258"/>
      <c r="I8" s="258"/>
      <c r="J8" s="258"/>
      <c r="K8" s="259"/>
      <c r="L8" s="21" t="s">
        <v>78</v>
      </c>
      <c r="M8" s="21" t="s">
        <v>107</v>
      </c>
      <c r="N8" s="21" t="s">
        <v>26</v>
      </c>
      <c r="O8" s="21" t="s">
        <v>108</v>
      </c>
      <c r="P8" s="22" t="s">
        <v>109</v>
      </c>
      <c r="Q8" s="21" t="s">
        <v>25</v>
      </c>
      <c r="R8" s="21" t="s">
        <v>22</v>
      </c>
      <c r="S8" s="21" t="s">
        <v>24</v>
      </c>
      <c r="T8" s="21" t="s">
        <v>23</v>
      </c>
      <c r="U8" s="21" t="s">
        <v>110</v>
      </c>
      <c r="V8" s="21" t="s">
        <v>16</v>
      </c>
      <c r="W8" s="21" t="s">
        <v>21</v>
      </c>
      <c r="X8" s="21" t="s">
        <v>111</v>
      </c>
      <c r="Y8" s="21" t="s">
        <v>27</v>
      </c>
      <c r="Z8" s="22" t="s">
        <v>112</v>
      </c>
      <c r="AA8" s="21" t="s">
        <v>20</v>
      </c>
      <c r="AB8" s="21" t="s">
        <v>113</v>
      </c>
      <c r="AC8" s="21" t="s">
        <v>79</v>
      </c>
      <c r="AD8" s="21" t="s">
        <v>33</v>
      </c>
      <c r="AE8" s="21" t="s">
        <v>31</v>
      </c>
      <c r="AF8" s="21" t="s">
        <v>32</v>
      </c>
      <c r="AG8" s="22" t="s">
        <v>114</v>
      </c>
      <c r="AH8" s="21" t="s">
        <v>30</v>
      </c>
      <c r="AI8" s="21" t="s">
        <v>115</v>
      </c>
      <c r="AJ8" s="22" t="s">
        <v>116</v>
      </c>
      <c r="AK8" s="24"/>
      <c r="AL8" s="24"/>
      <c r="AM8" s="24"/>
      <c r="AN8" s="24"/>
      <c r="AP8" s="118" t="s">
        <v>117</v>
      </c>
      <c r="AQ8" s="119"/>
      <c r="AT8" s="25"/>
    </row>
    <row r="9" spans="1:46" s="35" customFormat="1" ht="18.75" customHeight="1">
      <c r="A9" s="26" t="s">
        <v>45</v>
      </c>
      <c r="B9" s="26">
        <v>85</v>
      </c>
      <c r="C9" s="27">
        <f aca="true" ca="1" t="shared" si="0" ref="C9:C18">OFFSET(C9,15,0)</f>
        <v>1</v>
      </c>
      <c r="D9" s="120" t="s">
        <v>118</v>
      </c>
      <c r="E9" s="26" t="s">
        <v>39</v>
      </c>
      <c r="F9" s="26">
        <v>56</v>
      </c>
      <c r="G9" s="239" t="s">
        <v>119</v>
      </c>
      <c r="H9" s="240"/>
      <c r="I9" s="240"/>
      <c r="J9" s="240"/>
      <c r="K9" s="241"/>
      <c r="L9" s="121" t="s">
        <v>41</v>
      </c>
      <c r="M9" s="122"/>
      <c r="N9" s="122"/>
      <c r="O9" s="122"/>
      <c r="P9" s="122"/>
      <c r="Q9" s="121" t="s">
        <v>41</v>
      </c>
      <c r="R9" s="122"/>
      <c r="S9" s="122"/>
      <c r="T9" s="122"/>
      <c r="U9" s="122"/>
      <c r="V9" s="121" t="s">
        <v>41</v>
      </c>
      <c r="W9" s="122"/>
      <c r="X9" s="122"/>
      <c r="Y9" s="122"/>
      <c r="Z9" s="122"/>
      <c r="AA9" s="121" t="s">
        <v>41</v>
      </c>
      <c r="AB9" s="122"/>
      <c r="AC9" s="122"/>
      <c r="AD9" s="122"/>
      <c r="AE9" s="121" t="s">
        <v>50</v>
      </c>
      <c r="AF9" s="122"/>
      <c r="AG9" s="122"/>
      <c r="AH9" s="122"/>
      <c r="AI9" s="122"/>
      <c r="AJ9" s="122"/>
      <c r="AK9" s="34"/>
      <c r="AL9" s="33"/>
      <c r="AM9" s="34"/>
      <c r="AN9" s="33"/>
      <c r="AP9" s="123" t="s">
        <v>120</v>
      </c>
      <c r="AQ9" s="124">
        <f>IF(E9="M",100,IF(E9=1,100,IF(E9="","",120)))</f>
        <v>100</v>
      </c>
      <c r="AT9" s="36"/>
    </row>
    <row r="10" spans="1:46" s="37" customFormat="1" ht="21" customHeight="1">
      <c r="A10" s="26" t="s">
        <v>45</v>
      </c>
      <c r="B10" s="26">
        <v>72</v>
      </c>
      <c r="C10" s="27">
        <f ca="1" t="shared" si="0"/>
        <v>2</v>
      </c>
      <c r="D10" s="120" t="s">
        <v>121</v>
      </c>
      <c r="E10" s="26" t="s">
        <v>39</v>
      </c>
      <c r="F10" s="26">
        <v>59</v>
      </c>
      <c r="G10" s="239" t="s">
        <v>122</v>
      </c>
      <c r="H10" s="240"/>
      <c r="I10" s="240"/>
      <c r="J10" s="240"/>
      <c r="K10" s="241"/>
      <c r="L10" s="122"/>
      <c r="M10" s="122"/>
      <c r="N10" s="121" t="s">
        <v>49</v>
      </c>
      <c r="O10" s="122"/>
      <c r="P10" s="122"/>
      <c r="Q10" s="122"/>
      <c r="R10" s="122"/>
      <c r="S10" s="121" t="s">
        <v>49</v>
      </c>
      <c r="T10" s="122"/>
      <c r="U10" s="122"/>
      <c r="V10" s="122"/>
      <c r="W10" s="121" t="s">
        <v>41</v>
      </c>
      <c r="X10" s="122"/>
      <c r="Y10" s="122"/>
      <c r="Z10" s="122"/>
      <c r="AA10" s="122"/>
      <c r="AB10" s="122"/>
      <c r="AC10" s="121" t="s">
        <v>49</v>
      </c>
      <c r="AD10" s="122"/>
      <c r="AE10" s="122"/>
      <c r="AF10" s="121" t="s">
        <v>57</v>
      </c>
      <c r="AG10" s="122"/>
      <c r="AH10" s="122"/>
      <c r="AI10" s="122"/>
      <c r="AJ10" s="122"/>
      <c r="AK10" s="34"/>
      <c r="AL10" s="33"/>
      <c r="AM10" s="34"/>
      <c r="AN10" s="33"/>
      <c r="AP10" s="123" t="s">
        <v>123</v>
      </c>
      <c r="AQ10" s="124"/>
      <c r="AT10" s="36"/>
    </row>
    <row r="11" spans="1:46" s="35" customFormat="1" ht="21" customHeight="1">
      <c r="A11" s="26" t="s">
        <v>45</v>
      </c>
      <c r="B11" s="26">
        <v>53</v>
      </c>
      <c r="C11" s="27">
        <f ca="1" t="shared" si="0"/>
        <v>3</v>
      </c>
      <c r="D11" s="120" t="s">
        <v>124</v>
      </c>
      <c r="E11" s="26" t="s">
        <v>39</v>
      </c>
      <c r="F11" s="26">
        <v>62</v>
      </c>
      <c r="G11" s="239" t="s">
        <v>125</v>
      </c>
      <c r="H11" s="240"/>
      <c r="I11" s="240"/>
      <c r="J11" s="240"/>
      <c r="K11" s="241"/>
      <c r="L11" s="121" t="s">
        <v>49</v>
      </c>
      <c r="M11" s="122"/>
      <c r="N11" s="122"/>
      <c r="O11" s="122"/>
      <c r="P11" s="122"/>
      <c r="Q11" s="122"/>
      <c r="R11" s="122"/>
      <c r="S11" s="122"/>
      <c r="T11" s="121" t="s">
        <v>41</v>
      </c>
      <c r="U11" s="122"/>
      <c r="V11" s="122"/>
      <c r="W11" s="122"/>
      <c r="X11" s="122"/>
      <c r="Y11" s="121" t="s">
        <v>41</v>
      </c>
      <c r="Z11" s="122"/>
      <c r="AA11" s="122"/>
      <c r="AB11" s="122"/>
      <c r="AC11" s="122"/>
      <c r="AD11" s="121" t="s">
        <v>41</v>
      </c>
      <c r="AE11" s="122"/>
      <c r="AF11" s="122"/>
      <c r="AG11" s="122"/>
      <c r="AH11" s="121" t="s">
        <v>41</v>
      </c>
      <c r="AI11" s="122"/>
      <c r="AJ11" s="122"/>
      <c r="AK11" s="34"/>
      <c r="AL11" s="33"/>
      <c r="AM11" s="34"/>
      <c r="AN11" s="33"/>
      <c r="AP11" s="123" t="s">
        <v>126</v>
      </c>
      <c r="AQ11" s="125"/>
      <c r="AT11" s="36"/>
    </row>
    <row r="12" spans="1:46" s="35" customFormat="1" ht="21" customHeight="1">
      <c r="A12" s="26" t="s">
        <v>45</v>
      </c>
      <c r="B12" s="26">
        <v>44</v>
      </c>
      <c r="C12" s="27">
        <f ca="1" t="shared" si="0"/>
        <v>4</v>
      </c>
      <c r="D12" s="120" t="s">
        <v>127</v>
      </c>
      <c r="E12" s="26" t="s">
        <v>39</v>
      </c>
      <c r="F12" s="26">
        <v>62</v>
      </c>
      <c r="G12" s="239" t="s">
        <v>128</v>
      </c>
      <c r="H12" s="240"/>
      <c r="I12" s="240"/>
      <c r="J12" s="240"/>
      <c r="K12" s="241"/>
      <c r="L12" s="122"/>
      <c r="M12" s="122"/>
      <c r="N12" s="121" t="s">
        <v>41</v>
      </c>
      <c r="O12" s="122"/>
      <c r="P12" s="122"/>
      <c r="Q12" s="122"/>
      <c r="R12" s="121" t="s">
        <v>41</v>
      </c>
      <c r="S12" s="122"/>
      <c r="T12" s="122"/>
      <c r="U12" s="122"/>
      <c r="V12" s="121" t="s">
        <v>49</v>
      </c>
      <c r="W12" s="122"/>
      <c r="X12" s="122"/>
      <c r="Y12" s="122"/>
      <c r="Z12" s="121"/>
      <c r="AA12" s="122"/>
      <c r="AB12" s="122"/>
      <c r="AC12" s="122"/>
      <c r="AD12" s="122"/>
      <c r="AE12" s="122"/>
      <c r="AF12" s="122"/>
      <c r="AG12" s="122"/>
      <c r="AH12" s="122"/>
      <c r="AI12" s="121" t="s">
        <v>41</v>
      </c>
      <c r="AJ12" s="122"/>
      <c r="AK12" s="34"/>
      <c r="AL12" s="33"/>
      <c r="AM12" s="34"/>
      <c r="AN12" s="33"/>
      <c r="AP12" s="123" t="s">
        <v>129</v>
      </c>
      <c r="AQ12" s="125"/>
      <c r="AT12" s="36"/>
    </row>
    <row r="13" spans="1:46" s="35" customFormat="1" ht="21" customHeight="1">
      <c r="A13" s="26" t="s">
        <v>45</v>
      </c>
      <c r="B13" s="26">
        <v>49</v>
      </c>
      <c r="C13" s="27">
        <f ca="1" t="shared" si="0"/>
        <v>5</v>
      </c>
      <c r="D13" s="120" t="s">
        <v>130</v>
      </c>
      <c r="E13" s="26" t="s">
        <v>39</v>
      </c>
      <c r="F13" s="26">
        <v>64</v>
      </c>
      <c r="G13" s="239" t="s">
        <v>131</v>
      </c>
      <c r="H13" s="240"/>
      <c r="I13" s="240"/>
      <c r="J13" s="240"/>
      <c r="K13" s="241"/>
      <c r="L13" s="122"/>
      <c r="M13" s="122"/>
      <c r="N13" s="122"/>
      <c r="O13" s="121" t="s">
        <v>41</v>
      </c>
      <c r="P13" s="122"/>
      <c r="Q13" s="122"/>
      <c r="R13" s="122"/>
      <c r="S13" s="122"/>
      <c r="T13" s="121" t="s">
        <v>132</v>
      </c>
      <c r="U13" s="122"/>
      <c r="V13" s="122"/>
      <c r="W13" s="122"/>
      <c r="X13" s="122"/>
      <c r="Y13" s="122"/>
      <c r="Z13" s="122"/>
      <c r="AA13" s="121" t="s">
        <v>49</v>
      </c>
      <c r="AB13" s="122"/>
      <c r="AC13" s="122"/>
      <c r="AD13" s="122"/>
      <c r="AE13" s="122"/>
      <c r="AF13" s="121" t="s">
        <v>41</v>
      </c>
      <c r="AG13" s="122"/>
      <c r="AH13" s="122"/>
      <c r="AI13" s="122"/>
      <c r="AJ13" s="121"/>
      <c r="AK13" s="33"/>
      <c r="AL13" s="33"/>
      <c r="AM13" s="33"/>
      <c r="AN13" s="33"/>
      <c r="AP13" s="123" t="s">
        <v>133</v>
      </c>
      <c r="AQ13" s="125"/>
      <c r="AT13" s="36"/>
    </row>
    <row r="14" spans="1:46" s="35" customFormat="1" ht="21" customHeight="1">
      <c r="A14" s="26" t="s">
        <v>45</v>
      </c>
      <c r="B14" s="26">
        <v>44</v>
      </c>
      <c r="C14" s="27">
        <f ca="1" t="shared" si="0"/>
        <v>6</v>
      </c>
      <c r="D14" s="120" t="s">
        <v>134</v>
      </c>
      <c r="E14" s="26" t="s">
        <v>39</v>
      </c>
      <c r="F14" s="26">
        <v>64</v>
      </c>
      <c r="G14" s="239" t="s">
        <v>135</v>
      </c>
      <c r="H14" s="240"/>
      <c r="I14" s="240"/>
      <c r="J14" s="240"/>
      <c r="K14" s="241"/>
      <c r="L14" s="122"/>
      <c r="M14" s="122"/>
      <c r="N14" s="122"/>
      <c r="O14" s="122"/>
      <c r="P14" s="122"/>
      <c r="Q14" s="121" t="s">
        <v>136</v>
      </c>
      <c r="R14" s="122"/>
      <c r="S14" s="122"/>
      <c r="T14" s="122"/>
      <c r="U14" s="121" t="s">
        <v>48</v>
      </c>
      <c r="V14" s="122"/>
      <c r="W14" s="121" t="s">
        <v>57</v>
      </c>
      <c r="X14" s="122"/>
      <c r="Y14" s="122"/>
      <c r="Z14" s="122"/>
      <c r="AA14" s="122"/>
      <c r="AB14" s="122"/>
      <c r="AC14" s="122"/>
      <c r="AD14" s="121" t="s">
        <v>49</v>
      </c>
      <c r="AE14" s="122"/>
      <c r="AF14" s="122"/>
      <c r="AG14" s="121"/>
      <c r="AH14" s="122"/>
      <c r="AI14" s="122"/>
      <c r="AJ14" s="122"/>
      <c r="AK14" s="33"/>
      <c r="AL14" s="33"/>
      <c r="AM14" s="33"/>
      <c r="AN14" s="33"/>
      <c r="AP14" s="123" t="s">
        <v>137</v>
      </c>
      <c r="AQ14" s="125"/>
      <c r="AT14" s="36"/>
    </row>
    <row r="15" spans="1:46" s="35" customFormat="1" ht="21" customHeight="1">
      <c r="A15" s="26" t="s">
        <v>37</v>
      </c>
      <c r="B15" s="26">
        <v>35</v>
      </c>
      <c r="C15" s="27">
        <f ca="1" t="shared" si="0"/>
        <v>7</v>
      </c>
      <c r="D15" s="120" t="s">
        <v>138</v>
      </c>
      <c r="E15" s="26" t="s">
        <v>39</v>
      </c>
      <c r="F15" s="26">
        <v>64</v>
      </c>
      <c r="G15" s="239" t="s">
        <v>139</v>
      </c>
      <c r="H15" s="240"/>
      <c r="I15" s="240"/>
      <c r="J15" s="240"/>
      <c r="K15" s="241"/>
      <c r="L15" s="122"/>
      <c r="M15" s="122"/>
      <c r="N15" s="122"/>
      <c r="O15" s="122"/>
      <c r="P15" s="121"/>
      <c r="Q15" s="122"/>
      <c r="R15" s="122"/>
      <c r="S15" s="121" t="s">
        <v>41</v>
      </c>
      <c r="T15" s="122"/>
      <c r="U15" s="122"/>
      <c r="V15" s="122"/>
      <c r="W15" s="122"/>
      <c r="X15" s="122"/>
      <c r="Y15" s="121" t="s">
        <v>57</v>
      </c>
      <c r="Z15" s="122"/>
      <c r="AA15" s="122"/>
      <c r="AB15" s="121" t="s">
        <v>140</v>
      </c>
      <c r="AC15" s="122"/>
      <c r="AD15" s="122"/>
      <c r="AE15" s="121" t="s">
        <v>49</v>
      </c>
      <c r="AF15" s="122"/>
      <c r="AG15" s="122"/>
      <c r="AH15" s="122"/>
      <c r="AI15" s="122"/>
      <c r="AJ15" s="122"/>
      <c r="AK15" s="33"/>
      <c r="AL15" s="33"/>
      <c r="AM15" s="33"/>
      <c r="AN15" s="33"/>
      <c r="AP15" s="123" t="s">
        <v>141</v>
      </c>
      <c r="AQ15" s="125"/>
      <c r="AT15" s="36"/>
    </row>
    <row r="16" spans="1:46" s="35" customFormat="1" ht="21" customHeight="1">
      <c r="A16" s="26" t="s">
        <v>45</v>
      </c>
      <c r="B16" s="26">
        <v>44</v>
      </c>
      <c r="C16" s="27">
        <f ca="1" t="shared" si="0"/>
        <v>8</v>
      </c>
      <c r="D16" s="120" t="s">
        <v>142</v>
      </c>
      <c r="E16" s="26" t="s">
        <v>39</v>
      </c>
      <c r="F16" s="26">
        <v>65</v>
      </c>
      <c r="G16" s="239" t="s">
        <v>143</v>
      </c>
      <c r="H16" s="240"/>
      <c r="I16" s="240"/>
      <c r="J16" s="240"/>
      <c r="K16" s="241"/>
      <c r="L16" s="122"/>
      <c r="M16" s="121" t="s">
        <v>41</v>
      </c>
      <c r="N16" s="122"/>
      <c r="O16" s="122"/>
      <c r="P16" s="122"/>
      <c r="Q16" s="122"/>
      <c r="R16" s="121" t="s">
        <v>49</v>
      </c>
      <c r="S16" s="122"/>
      <c r="T16" s="122"/>
      <c r="U16" s="122"/>
      <c r="V16" s="122"/>
      <c r="W16" s="122"/>
      <c r="X16" s="121" t="s">
        <v>41</v>
      </c>
      <c r="Y16" s="122"/>
      <c r="Z16" s="122"/>
      <c r="AA16" s="122"/>
      <c r="AB16" s="122"/>
      <c r="AC16" s="121" t="s">
        <v>41</v>
      </c>
      <c r="AD16" s="122"/>
      <c r="AE16" s="122"/>
      <c r="AF16" s="122"/>
      <c r="AG16" s="122"/>
      <c r="AH16" s="121" t="s">
        <v>49</v>
      </c>
      <c r="AI16" s="122"/>
      <c r="AJ16" s="122"/>
      <c r="AK16" s="33"/>
      <c r="AL16" s="33"/>
      <c r="AM16" s="33"/>
      <c r="AN16" s="33"/>
      <c r="AP16" s="123" t="s">
        <v>144</v>
      </c>
      <c r="AQ16" s="125"/>
      <c r="AT16" s="36"/>
    </row>
    <row r="17" spans="1:50" s="35" customFormat="1" ht="21" customHeight="1">
      <c r="A17" s="26" t="s">
        <v>45</v>
      </c>
      <c r="B17" s="26">
        <v>44</v>
      </c>
      <c r="C17" s="27">
        <f ca="1" t="shared" si="0"/>
        <v>9</v>
      </c>
      <c r="D17" s="120" t="s">
        <v>145</v>
      </c>
      <c r="E17" s="26" t="s">
        <v>39</v>
      </c>
      <c r="F17" s="26">
        <v>65</v>
      </c>
      <c r="G17" s="239" t="s">
        <v>146</v>
      </c>
      <c r="H17" s="240"/>
      <c r="I17" s="240"/>
      <c r="J17" s="240"/>
      <c r="K17" s="241"/>
      <c r="L17" s="122"/>
      <c r="M17" s="122"/>
      <c r="N17" s="122"/>
      <c r="O17" s="121" t="s">
        <v>48</v>
      </c>
      <c r="P17" s="122"/>
      <c r="Q17" s="122"/>
      <c r="R17" s="122"/>
      <c r="S17" s="122"/>
      <c r="T17" s="122"/>
      <c r="U17" s="121" t="s">
        <v>41</v>
      </c>
      <c r="V17" s="122"/>
      <c r="W17" s="122"/>
      <c r="X17" s="121" t="s">
        <v>50</v>
      </c>
      <c r="Y17" s="122"/>
      <c r="Z17" s="122"/>
      <c r="AA17" s="122"/>
      <c r="AB17" s="121" t="s">
        <v>49</v>
      </c>
      <c r="AC17" s="122"/>
      <c r="AD17" s="122"/>
      <c r="AE17" s="122"/>
      <c r="AF17" s="122"/>
      <c r="AG17" s="122"/>
      <c r="AH17" s="122"/>
      <c r="AI17" s="121" t="s">
        <v>49</v>
      </c>
      <c r="AJ17" s="122"/>
      <c r="AK17" s="32"/>
      <c r="AL17" s="33"/>
      <c r="AM17" s="33"/>
      <c r="AN17" s="33"/>
      <c r="AO17" s="33"/>
      <c r="AP17" s="123" t="s">
        <v>147</v>
      </c>
      <c r="AQ17" s="125"/>
      <c r="AT17" s="33"/>
      <c r="AU17" s="44"/>
      <c r="AV17" s="44"/>
      <c r="AW17" s="44"/>
      <c r="AX17" s="44"/>
    </row>
    <row r="18" spans="1:50" s="35" customFormat="1" ht="21" customHeight="1">
      <c r="A18" s="26" t="s">
        <v>45</v>
      </c>
      <c r="B18" s="26">
        <v>85</v>
      </c>
      <c r="C18" s="27">
        <f ca="1" t="shared" si="0"/>
        <v>10</v>
      </c>
      <c r="D18" s="120" t="s">
        <v>148</v>
      </c>
      <c r="E18" s="126" t="s">
        <v>39</v>
      </c>
      <c r="F18" s="126">
        <v>66</v>
      </c>
      <c r="G18" s="239" t="s">
        <v>149</v>
      </c>
      <c r="H18" s="240"/>
      <c r="I18" s="240"/>
      <c r="J18" s="240"/>
      <c r="K18" s="241"/>
      <c r="L18" s="122"/>
      <c r="M18" s="121" t="s">
        <v>69</v>
      </c>
      <c r="N18" s="122"/>
      <c r="O18" s="122"/>
      <c r="P18" s="121"/>
      <c r="Q18" s="122"/>
      <c r="R18" s="122"/>
      <c r="S18" s="122"/>
      <c r="T18" s="122"/>
      <c r="U18" s="122"/>
      <c r="V18" s="122"/>
      <c r="W18" s="122"/>
      <c r="X18" s="122"/>
      <c r="Y18" s="122"/>
      <c r="Z18" s="121"/>
      <c r="AA18" s="122"/>
      <c r="AB18" s="122"/>
      <c r="AC18" s="122"/>
      <c r="AD18" s="122"/>
      <c r="AE18" s="122"/>
      <c r="AF18" s="122"/>
      <c r="AG18" s="121"/>
      <c r="AH18" s="122"/>
      <c r="AI18" s="122"/>
      <c r="AJ18" s="121"/>
      <c r="AK18" s="38"/>
      <c r="AL18" s="33"/>
      <c r="AM18" s="33"/>
      <c r="AN18" s="33"/>
      <c r="AO18" s="33"/>
      <c r="AP18" s="127" t="s">
        <v>150</v>
      </c>
      <c r="AQ18" s="125"/>
      <c r="AT18" s="33"/>
      <c r="AU18" s="44"/>
      <c r="AV18" s="46"/>
      <c r="AW18" s="46"/>
      <c r="AX18" s="46"/>
    </row>
    <row r="19" spans="1:50" s="35" customFormat="1" ht="18" customHeight="1" thickBot="1">
      <c r="A19" s="128"/>
      <c r="B19" s="128"/>
      <c r="C19" s="40"/>
      <c r="D19" s="53"/>
      <c r="E19" s="41"/>
      <c r="F19" s="41"/>
      <c r="G19" s="129"/>
      <c r="H19" s="129"/>
      <c r="I19" s="129"/>
      <c r="J19" s="129"/>
      <c r="K19" s="129"/>
      <c r="L19" s="32"/>
      <c r="M19" s="38"/>
      <c r="N19" s="32"/>
      <c r="O19" s="32"/>
      <c r="P19" s="38"/>
      <c r="Q19" s="32"/>
      <c r="R19" s="32"/>
      <c r="S19" s="32"/>
      <c r="T19" s="32"/>
      <c r="U19" s="32"/>
      <c r="V19" s="32"/>
      <c r="W19" s="32"/>
      <c r="X19" s="32"/>
      <c r="Y19" s="32"/>
      <c r="Z19" s="247" t="s">
        <v>75</v>
      </c>
      <c r="AA19" s="247"/>
      <c r="AB19" s="247"/>
      <c r="AC19" s="247"/>
      <c r="AD19" s="247"/>
      <c r="AE19" s="247"/>
      <c r="AF19" s="32"/>
      <c r="AG19" s="38"/>
      <c r="AH19" s="32"/>
      <c r="AI19" s="32"/>
      <c r="AJ19" s="38"/>
      <c r="AK19" s="38"/>
      <c r="AL19" s="33"/>
      <c r="AM19" s="33"/>
      <c r="AN19" s="33"/>
      <c r="AO19" s="33"/>
      <c r="AP19" s="130"/>
      <c r="AQ19" s="125"/>
      <c r="AT19" s="33"/>
      <c r="AU19" s="44"/>
      <c r="AV19" s="46"/>
      <c r="AW19" s="46"/>
      <c r="AX19" s="46"/>
    </row>
    <row r="20" spans="2:48" s="35" customFormat="1" ht="21" customHeight="1" thickBot="1">
      <c r="B20" s="39"/>
      <c r="C20" s="39"/>
      <c r="D20" s="281" t="s">
        <v>76</v>
      </c>
      <c r="E20" s="281"/>
      <c r="F20" s="281"/>
      <c r="G20" s="22" t="s">
        <v>77</v>
      </c>
      <c r="H20" s="22" t="s">
        <v>34</v>
      </c>
      <c r="I20" s="22" t="s">
        <v>151</v>
      </c>
      <c r="J20" s="22" t="s">
        <v>152</v>
      </c>
      <c r="K20" s="22" t="s">
        <v>17</v>
      </c>
      <c r="L20" s="47" t="s">
        <v>18</v>
      </c>
      <c r="M20" s="22" t="s">
        <v>81</v>
      </c>
      <c r="N20" s="22" t="s">
        <v>29</v>
      </c>
      <c r="O20" s="22" t="s">
        <v>82</v>
      </c>
      <c r="P20" s="22" t="s">
        <v>83</v>
      </c>
      <c r="V20" s="32"/>
      <c r="W20" s="32"/>
      <c r="X20" s="32"/>
      <c r="Y20" s="32"/>
      <c r="Z20" s="242" t="s">
        <v>85</v>
      </c>
      <c r="AA20" s="243"/>
      <c r="AB20" s="243"/>
      <c r="AC20" s="243"/>
      <c r="AD20" s="243"/>
      <c r="AE20" s="244"/>
      <c r="AM20" s="44"/>
      <c r="AN20" s="44"/>
      <c r="AP20" s="125"/>
      <c r="AQ20" s="33"/>
      <c r="AR20" s="33"/>
      <c r="AS20" s="33"/>
      <c r="AU20" s="46"/>
      <c r="AV20" s="46"/>
    </row>
    <row r="21" spans="2:47" s="35" customFormat="1" ht="21" customHeight="1" thickBot="1">
      <c r="B21" s="39"/>
      <c r="C21" s="39"/>
      <c r="D21" s="281"/>
      <c r="E21" s="281"/>
      <c r="F21" s="281"/>
      <c r="G21" s="22" t="s">
        <v>153</v>
      </c>
      <c r="H21" s="22" t="s">
        <v>154</v>
      </c>
      <c r="I21" s="22" t="s">
        <v>80</v>
      </c>
      <c r="J21" s="22" t="s">
        <v>155</v>
      </c>
      <c r="K21" s="22" t="s">
        <v>156</v>
      </c>
      <c r="L21" s="22" t="s">
        <v>28</v>
      </c>
      <c r="M21" s="47" t="s">
        <v>35</v>
      </c>
      <c r="N21" s="22" t="s">
        <v>19</v>
      </c>
      <c r="O21" s="22" t="s">
        <v>84</v>
      </c>
      <c r="P21" s="22" t="s">
        <v>157</v>
      </c>
      <c r="S21" s="48"/>
      <c r="T21" s="48"/>
      <c r="U21" s="48"/>
      <c r="V21" s="48"/>
      <c r="W21" s="48"/>
      <c r="X21" s="48"/>
      <c r="Z21" s="50"/>
      <c r="AA21" s="51"/>
      <c r="AB21" s="51"/>
      <c r="AC21" s="51"/>
      <c r="AD21" s="51"/>
      <c r="AE21" s="52"/>
      <c r="AM21" s="53"/>
      <c r="AN21" s="53"/>
      <c r="AP21" s="131" t="s">
        <v>158</v>
      </c>
      <c r="AQ21" s="125"/>
      <c r="AT21" s="54"/>
      <c r="AU21" s="44"/>
    </row>
    <row r="22" spans="1:40" s="35" customFormat="1" ht="21" customHeight="1" thickBot="1">
      <c r="A22" s="37"/>
      <c r="B22" s="37"/>
      <c r="C22" s="55"/>
      <c r="D22" s="56"/>
      <c r="E22" s="56"/>
      <c r="F22" s="56"/>
      <c r="G22" s="56"/>
      <c r="H22" s="56"/>
      <c r="I22" s="56"/>
      <c r="J22" s="56"/>
      <c r="K22" s="56"/>
      <c r="L22" s="37"/>
      <c r="M22" s="37"/>
      <c r="N22" s="37"/>
      <c r="O22" s="37"/>
      <c r="P22" s="37"/>
      <c r="Q22" s="57"/>
      <c r="R22" s="57"/>
      <c r="S22" s="245" t="s">
        <v>87</v>
      </c>
      <c r="T22" s="246"/>
      <c r="U22" s="246"/>
      <c r="V22" s="246"/>
      <c r="W22" s="246"/>
      <c r="X22" s="212"/>
      <c r="Z22" s="213" t="s">
        <v>88</v>
      </c>
      <c r="AA22" s="214"/>
      <c r="AB22" s="214"/>
      <c r="AC22" s="214"/>
      <c r="AD22" s="214"/>
      <c r="AE22" s="162"/>
      <c r="AM22" s="58"/>
      <c r="AN22" s="58"/>
    </row>
    <row r="23" spans="1:41" s="35" customFormat="1" ht="24.75" customHeight="1">
      <c r="A23" s="59" t="s">
        <v>9</v>
      </c>
      <c r="B23" s="60" t="s">
        <v>10</v>
      </c>
      <c r="C23" s="61" t="s">
        <v>11</v>
      </c>
      <c r="D23" s="62" t="s">
        <v>12</v>
      </c>
      <c r="E23" s="62" t="s">
        <v>13</v>
      </c>
      <c r="F23" s="63" t="s">
        <v>89</v>
      </c>
      <c r="G23" s="64" t="s">
        <v>90</v>
      </c>
      <c r="H23" s="64" t="s">
        <v>91</v>
      </c>
      <c r="I23" s="64" t="s">
        <v>92</v>
      </c>
      <c r="J23" s="64" t="s">
        <v>93</v>
      </c>
      <c r="K23" s="132" t="s">
        <v>94</v>
      </c>
      <c r="L23" s="66" t="s">
        <v>95</v>
      </c>
      <c r="M23" s="248" t="s">
        <v>96</v>
      </c>
      <c r="N23" s="249"/>
      <c r="O23" s="67" t="s">
        <v>97</v>
      </c>
      <c r="P23" s="234" t="s">
        <v>98</v>
      </c>
      <c r="Q23" s="226"/>
      <c r="R23" s="46"/>
      <c r="S23" s="133" t="s">
        <v>18</v>
      </c>
      <c r="T23" s="134" t="s">
        <v>35</v>
      </c>
      <c r="U23" s="135"/>
      <c r="V23" s="135"/>
      <c r="W23" s="135"/>
      <c r="X23" s="136"/>
      <c r="Z23" s="137"/>
      <c r="AA23" s="138"/>
      <c r="AB23" s="138"/>
      <c r="AC23" s="138"/>
      <c r="AD23" s="138"/>
      <c r="AE23" s="139"/>
      <c r="AM23" s="53"/>
      <c r="AN23" s="53"/>
      <c r="AO23" s="74"/>
    </row>
    <row r="24" spans="1:43" s="35" customFormat="1" ht="24" customHeight="1">
      <c r="A24" s="75" t="str">
        <f aca="true" ca="1" t="shared" si="1" ref="A24:B33">OFFSET(A24,-15,0)</f>
        <v>PDL</v>
      </c>
      <c r="B24" s="76">
        <f ca="1" t="shared" si="1"/>
        <v>85</v>
      </c>
      <c r="C24" s="77">
        <v>1</v>
      </c>
      <c r="D24" s="120" t="str">
        <f aca="true" ca="1" t="shared" si="2" ref="D24:E33">OFFSET(D24,-15,0)</f>
        <v>ARNAUD Francois</v>
      </c>
      <c r="E24" s="140" t="str">
        <f ca="1" t="shared" si="2"/>
        <v>M</v>
      </c>
      <c r="F24" s="26">
        <v>84</v>
      </c>
      <c r="G24" s="79">
        <v>0</v>
      </c>
      <c r="H24" s="79">
        <v>0</v>
      </c>
      <c r="I24" s="79">
        <v>0</v>
      </c>
      <c r="J24" s="79">
        <v>0</v>
      </c>
      <c r="K24" s="141">
        <v>0</v>
      </c>
      <c r="L24" s="81" t="s">
        <v>99</v>
      </c>
      <c r="M24" s="223">
        <f aca="true" t="shared" si="3" ref="M24:M33">SUM(G24:K24)</f>
        <v>0</v>
      </c>
      <c r="N24" s="224"/>
      <c r="O24" s="82"/>
      <c r="P24" s="225">
        <f aca="true" ca="1" t="shared" si="4" ref="P24:P33">SUM(OFFSET(P24,0,-10),OFFSET(P24,0,-3))</f>
        <v>84</v>
      </c>
      <c r="Q24" s="280"/>
      <c r="R24" s="46"/>
      <c r="S24" s="87"/>
      <c r="T24" s="84"/>
      <c r="U24" s="85"/>
      <c r="V24" s="85"/>
      <c r="W24" s="85"/>
      <c r="X24" s="86"/>
      <c r="Z24" s="83"/>
      <c r="AA24" s="85"/>
      <c r="AB24" s="85"/>
      <c r="AC24" s="85"/>
      <c r="AD24" s="85"/>
      <c r="AE24" s="86"/>
      <c r="AN24" s="53"/>
      <c r="AO24" s="39"/>
      <c r="AQ24" s="125">
        <f aca="true" t="shared" si="5" ref="AQ24:AQ33">COUNT(G24:K24)</f>
        <v>5</v>
      </c>
    </row>
    <row r="25" spans="1:43" s="35" customFormat="1" ht="21" customHeight="1">
      <c r="A25" s="75" t="str">
        <f ca="1" t="shared" si="1"/>
        <v>PDL</v>
      </c>
      <c r="B25" s="76">
        <f ca="1" t="shared" si="1"/>
        <v>72</v>
      </c>
      <c r="C25" s="77">
        <v>2</v>
      </c>
      <c r="D25" s="120" t="str">
        <f ca="1" t="shared" si="2"/>
        <v>BEAUDRON Olivier</v>
      </c>
      <c r="E25" s="140" t="str">
        <f ca="1" t="shared" si="2"/>
        <v>M</v>
      </c>
      <c r="F25" s="26">
        <v>20</v>
      </c>
      <c r="G25" s="79">
        <v>10</v>
      </c>
      <c r="H25" s="79">
        <v>10</v>
      </c>
      <c r="I25" s="79">
        <v>0</v>
      </c>
      <c r="J25" s="79">
        <v>10</v>
      </c>
      <c r="K25" s="141">
        <v>10</v>
      </c>
      <c r="L25" s="81" t="s">
        <v>99</v>
      </c>
      <c r="M25" s="223">
        <f t="shared" si="3"/>
        <v>40</v>
      </c>
      <c r="N25" s="224"/>
      <c r="O25" s="82"/>
      <c r="P25" s="225">
        <f ca="1" t="shared" si="4"/>
        <v>60</v>
      </c>
      <c r="Q25" s="280"/>
      <c r="R25" s="46"/>
      <c r="S25" s="87"/>
      <c r="T25" s="84"/>
      <c r="U25" s="85"/>
      <c r="V25" s="85"/>
      <c r="W25" s="85"/>
      <c r="X25" s="86"/>
      <c r="Z25" s="83"/>
      <c r="AA25" s="85"/>
      <c r="AB25" s="85"/>
      <c r="AC25" s="85"/>
      <c r="AD25" s="85"/>
      <c r="AE25" s="86"/>
      <c r="AM25" s="53"/>
      <c r="AN25" s="53"/>
      <c r="AO25" s="39"/>
      <c r="AQ25" s="125">
        <f t="shared" si="5"/>
        <v>5</v>
      </c>
    </row>
    <row r="26" spans="1:50" s="35" customFormat="1" ht="21" customHeight="1">
      <c r="A26" s="75" t="str">
        <f ca="1" t="shared" si="1"/>
        <v>PDL</v>
      </c>
      <c r="B26" s="76">
        <f ca="1" t="shared" si="1"/>
        <v>53</v>
      </c>
      <c r="C26" s="77">
        <v>3</v>
      </c>
      <c r="D26" s="120" t="str">
        <f ca="1" t="shared" si="2"/>
        <v>JOP Cyril</v>
      </c>
      <c r="E26" s="140" t="str">
        <f ca="1" t="shared" si="2"/>
        <v>M</v>
      </c>
      <c r="F26" s="26">
        <v>30</v>
      </c>
      <c r="G26" s="79">
        <v>10</v>
      </c>
      <c r="H26" s="79">
        <v>0</v>
      </c>
      <c r="I26" s="79">
        <v>0</v>
      </c>
      <c r="J26" s="79">
        <v>0</v>
      </c>
      <c r="K26" s="141">
        <v>0</v>
      </c>
      <c r="L26" s="81" t="s">
        <v>99</v>
      </c>
      <c r="M26" s="223">
        <f t="shared" si="3"/>
        <v>10</v>
      </c>
      <c r="N26" s="224"/>
      <c r="O26" s="82"/>
      <c r="P26" s="225">
        <f ca="1" t="shared" si="4"/>
        <v>40</v>
      </c>
      <c r="Q26" s="280"/>
      <c r="R26" s="46"/>
      <c r="S26" s="87"/>
      <c r="T26" s="84"/>
      <c r="U26" s="85"/>
      <c r="V26" s="85"/>
      <c r="W26" s="85"/>
      <c r="X26" s="86"/>
      <c r="Z26" s="83"/>
      <c r="AA26" s="85"/>
      <c r="AB26" s="85"/>
      <c r="AC26" s="85"/>
      <c r="AD26" s="85"/>
      <c r="AE26" s="86"/>
      <c r="AM26" s="53"/>
      <c r="AN26" s="53"/>
      <c r="AO26" s="39"/>
      <c r="AQ26" s="125">
        <f t="shared" si="5"/>
        <v>5</v>
      </c>
      <c r="AR26" s="23"/>
      <c r="AT26" s="24"/>
      <c r="AU26" s="24"/>
      <c r="AV26" s="53"/>
      <c r="AW26" s="53"/>
      <c r="AX26" s="53"/>
    </row>
    <row r="27" spans="1:50" s="35" customFormat="1" ht="21" customHeight="1">
      <c r="A27" s="75" t="str">
        <f ca="1" t="shared" si="1"/>
        <v>PDL</v>
      </c>
      <c r="B27" s="76">
        <f ca="1" t="shared" si="1"/>
        <v>44</v>
      </c>
      <c r="C27" s="77">
        <v>4</v>
      </c>
      <c r="D27" s="120" t="str">
        <f ca="1" t="shared" si="2"/>
        <v>NISTAL Brice</v>
      </c>
      <c r="E27" s="140" t="str">
        <f ca="1" t="shared" si="2"/>
        <v>M</v>
      </c>
      <c r="F27" s="26">
        <v>50</v>
      </c>
      <c r="G27" s="79">
        <v>0</v>
      </c>
      <c r="H27" s="79">
        <v>0</v>
      </c>
      <c r="I27" s="79">
        <v>10</v>
      </c>
      <c r="J27" s="79">
        <v>0</v>
      </c>
      <c r="K27" s="141">
        <v>0</v>
      </c>
      <c r="L27" s="81" t="s">
        <v>99</v>
      </c>
      <c r="M27" s="223">
        <f t="shared" si="3"/>
        <v>10</v>
      </c>
      <c r="N27" s="224"/>
      <c r="O27" s="82"/>
      <c r="P27" s="225">
        <f ca="1" t="shared" si="4"/>
        <v>60</v>
      </c>
      <c r="Q27" s="280"/>
      <c r="R27" s="46"/>
      <c r="S27" s="83" t="s">
        <v>42</v>
      </c>
      <c r="T27" s="84"/>
      <c r="U27" s="85"/>
      <c r="V27" s="85"/>
      <c r="W27" s="85"/>
      <c r="X27" s="86"/>
      <c r="Z27" s="83"/>
      <c r="AA27" s="85"/>
      <c r="AB27" s="85"/>
      <c r="AC27" s="85"/>
      <c r="AD27" s="85"/>
      <c r="AE27" s="86"/>
      <c r="AM27" s="53"/>
      <c r="AN27" s="53"/>
      <c r="AO27" s="39"/>
      <c r="AQ27" s="125">
        <f t="shared" si="5"/>
        <v>5</v>
      </c>
      <c r="AR27" s="24"/>
      <c r="AT27" s="24"/>
      <c r="AU27" s="24"/>
      <c r="AV27" s="53"/>
      <c r="AW27" s="53"/>
      <c r="AX27" s="53"/>
    </row>
    <row r="28" spans="1:50" s="35" customFormat="1" ht="21" customHeight="1">
      <c r="A28" s="75" t="str">
        <f ca="1" t="shared" si="1"/>
        <v>PDL</v>
      </c>
      <c r="B28" s="76">
        <f ca="1" t="shared" si="1"/>
        <v>49</v>
      </c>
      <c r="C28" s="77">
        <v>5</v>
      </c>
      <c r="D28" s="120" t="str">
        <f ca="1" t="shared" si="2"/>
        <v>BRICARD Raphael</v>
      </c>
      <c r="E28" s="140" t="str">
        <f ca="1" t="shared" si="2"/>
        <v>M</v>
      </c>
      <c r="F28" s="26">
        <v>0</v>
      </c>
      <c r="G28" s="79">
        <v>0</v>
      </c>
      <c r="H28" s="79">
        <v>0</v>
      </c>
      <c r="I28" s="79">
        <v>10</v>
      </c>
      <c r="J28" s="79">
        <v>0</v>
      </c>
      <c r="K28" s="141">
        <v>10</v>
      </c>
      <c r="L28" s="81" t="s">
        <v>99</v>
      </c>
      <c r="M28" s="223">
        <f t="shared" si="3"/>
        <v>20</v>
      </c>
      <c r="N28" s="224"/>
      <c r="O28" s="82"/>
      <c r="P28" s="225">
        <f ca="1" t="shared" si="4"/>
        <v>20</v>
      </c>
      <c r="Q28" s="280"/>
      <c r="R28" s="46"/>
      <c r="S28" s="83" t="s">
        <v>49</v>
      </c>
      <c r="T28" s="84"/>
      <c r="U28" s="85"/>
      <c r="V28" s="85"/>
      <c r="W28" s="85"/>
      <c r="X28" s="86"/>
      <c r="Z28" s="83"/>
      <c r="AA28" s="85"/>
      <c r="AB28" s="85"/>
      <c r="AC28" s="85"/>
      <c r="AD28" s="85"/>
      <c r="AE28" s="86"/>
      <c r="AM28" s="53"/>
      <c r="AN28" s="53"/>
      <c r="AO28" s="39"/>
      <c r="AQ28" s="125">
        <f t="shared" si="5"/>
        <v>5</v>
      </c>
      <c r="AR28" s="33"/>
      <c r="AT28" s="24"/>
      <c r="AU28" s="24"/>
      <c r="AV28" s="53"/>
      <c r="AW28" s="53"/>
      <c r="AX28" s="53"/>
    </row>
    <row r="29" spans="1:44" s="35" customFormat="1" ht="21" customHeight="1">
      <c r="A29" s="75" t="str">
        <f ca="1" t="shared" si="1"/>
        <v>PDL</v>
      </c>
      <c r="B29" s="76">
        <f ca="1" t="shared" si="1"/>
        <v>44</v>
      </c>
      <c r="C29" s="77">
        <v>6</v>
      </c>
      <c r="D29" s="120" t="str">
        <f ca="1" t="shared" si="2"/>
        <v>JOURDA Cedric</v>
      </c>
      <c r="E29" s="140" t="str">
        <f ca="1" t="shared" si="2"/>
        <v>M</v>
      </c>
      <c r="F29" s="26">
        <v>30</v>
      </c>
      <c r="G29" s="79">
        <v>10</v>
      </c>
      <c r="H29" s="79">
        <v>10</v>
      </c>
      <c r="I29" s="79">
        <v>10</v>
      </c>
      <c r="J29" s="79">
        <v>10</v>
      </c>
      <c r="K29" s="141">
        <v>10</v>
      </c>
      <c r="L29" s="81" t="s">
        <v>99</v>
      </c>
      <c r="M29" s="223">
        <f t="shared" si="3"/>
        <v>50</v>
      </c>
      <c r="N29" s="224"/>
      <c r="O29" s="82"/>
      <c r="P29" s="225">
        <f ca="1" t="shared" si="4"/>
        <v>80</v>
      </c>
      <c r="Q29" s="226"/>
      <c r="R29" s="46"/>
      <c r="S29" s="87"/>
      <c r="T29" s="85" t="s">
        <v>49</v>
      </c>
      <c r="U29" s="85"/>
      <c r="V29" s="85"/>
      <c r="W29" s="85"/>
      <c r="X29" s="86"/>
      <c r="Z29" s="83"/>
      <c r="AA29" s="85"/>
      <c r="AB29" s="85"/>
      <c r="AC29" s="85"/>
      <c r="AD29" s="85"/>
      <c r="AE29" s="86"/>
      <c r="AM29" s="53"/>
      <c r="AN29" s="53"/>
      <c r="AO29" s="39"/>
      <c r="AQ29" s="125">
        <f t="shared" si="5"/>
        <v>5</v>
      </c>
      <c r="AR29" s="24"/>
    </row>
    <row r="30" spans="1:44" s="35" customFormat="1" ht="21" customHeight="1">
      <c r="A30" s="75" t="str">
        <f ca="1" t="shared" si="1"/>
        <v>BRE</v>
      </c>
      <c r="B30" s="76">
        <f ca="1" t="shared" si="1"/>
        <v>35</v>
      </c>
      <c r="C30" s="77">
        <v>7</v>
      </c>
      <c r="D30" s="120" t="str">
        <f ca="1" t="shared" si="2"/>
        <v>ROUSSEL Anthony</v>
      </c>
      <c r="E30" s="140" t="str">
        <f ca="1" t="shared" si="2"/>
        <v>M</v>
      </c>
      <c r="F30" s="26">
        <v>30</v>
      </c>
      <c r="G30" s="79">
        <v>0</v>
      </c>
      <c r="H30" s="79">
        <v>10</v>
      </c>
      <c r="I30" s="79">
        <v>0</v>
      </c>
      <c r="J30" s="79">
        <v>10</v>
      </c>
      <c r="K30" s="141">
        <v>0</v>
      </c>
      <c r="L30" s="81" t="s">
        <v>99</v>
      </c>
      <c r="M30" s="223">
        <f t="shared" si="3"/>
        <v>20</v>
      </c>
      <c r="N30" s="224"/>
      <c r="O30" s="82"/>
      <c r="P30" s="225">
        <f ca="1" t="shared" si="4"/>
        <v>50</v>
      </c>
      <c r="Q30" s="226"/>
      <c r="R30" s="46"/>
      <c r="S30" s="87"/>
      <c r="T30" s="85" t="s">
        <v>41</v>
      </c>
      <c r="U30" s="85"/>
      <c r="V30" s="85"/>
      <c r="W30" s="85"/>
      <c r="X30" s="86"/>
      <c r="Z30" s="83"/>
      <c r="AA30" s="85"/>
      <c r="AB30" s="85"/>
      <c r="AC30" s="85"/>
      <c r="AD30" s="85"/>
      <c r="AE30" s="86"/>
      <c r="AM30" s="53"/>
      <c r="AN30" s="53"/>
      <c r="AO30" s="39"/>
      <c r="AQ30" s="125">
        <f t="shared" si="5"/>
        <v>5</v>
      </c>
      <c r="AR30" s="24"/>
    </row>
    <row r="31" spans="1:44" s="35" customFormat="1" ht="21" customHeight="1">
      <c r="A31" s="75" t="str">
        <f ca="1" t="shared" si="1"/>
        <v>PDL</v>
      </c>
      <c r="B31" s="76">
        <f ca="1" t="shared" si="1"/>
        <v>44</v>
      </c>
      <c r="C31" s="77">
        <v>8</v>
      </c>
      <c r="D31" s="120" t="str">
        <f ca="1" t="shared" si="2"/>
        <v>BREVET Victor</v>
      </c>
      <c r="E31" s="140" t="str">
        <f ca="1" t="shared" si="2"/>
        <v>M</v>
      </c>
      <c r="F31" s="26">
        <v>60</v>
      </c>
      <c r="G31" s="79">
        <v>0</v>
      </c>
      <c r="H31" s="79">
        <v>10</v>
      </c>
      <c r="I31" s="79">
        <v>0</v>
      </c>
      <c r="J31" s="79">
        <v>0</v>
      </c>
      <c r="K31" s="141">
        <v>10</v>
      </c>
      <c r="L31" s="81" t="s">
        <v>99</v>
      </c>
      <c r="M31" s="223">
        <f t="shared" si="3"/>
        <v>20</v>
      </c>
      <c r="N31" s="224"/>
      <c r="O31" s="82"/>
      <c r="P31" s="225">
        <f ca="1" t="shared" si="4"/>
        <v>80</v>
      </c>
      <c r="Q31" s="280"/>
      <c r="R31" s="46"/>
      <c r="S31" s="87"/>
      <c r="T31" s="84"/>
      <c r="U31" s="85"/>
      <c r="V31" s="85"/>
      <c r="W31" s="85"/>
      <c r="X31" s="86"/>
      <c r="Z31" s="83"/>
      <c r="AA31" s="85"/>
      <c r="AB31" s="85"/>
      <c r="AC31" s="85"/>
      <c r="AD31" s="85"/>
      <c r="AE31" s="86"/>
      <c r="AM31" s="53"/>
      <c r="AN31" s="53"/>
      <c r="AO31" s="39"/>
      <c r="AQ31" s="125">
        <f t="shared" si="5"/>
        <v>5</v>
      </c>
      <c r="AR31" s="24"/>
    </row>
    <row r="32" spans="1:45" s="35" customFormat="1" ht="21" customHeight="1">
      <c r="A32" s="75" t="str">
        <f ca="1" t="shared" si="1"/>
        <v>PDL</v>
      </c>
      <c r="B32" s="76">
        <f ca="1" t="shared" si="1"/>
        <v>44</v>
      </c>
      <c r="C32" s="77">
        <v>9</v>
      </c>
      <c r="D32" s="120" t="str">
        <f ca="1" t="shared" si="2"/>
        <v>GOUANVIC Gwendal</v>
      </c>
      <c r="E32" s="140" t="str">
        <f ca="1" t="shared" si="2"/>
        <v>M</v>
      </c>
      <c r="F32" s="26">
        <v>0</v>
      </c>
      <c r="G32" s="79">
        <v>10</v>
      </c>
      <c r="H32" s="79">
        <v>0</v>
      </c>
      <c r="I32" s="79">
        <v>0</v>
      </c>
      <c r="J32" s="79">
        <v>10</v>
      </c>
      <c r="K32" s="141">
        <v>10</v>
      </c>
      <c r="L32" s="81" t="s">
        <v>99</v>
      </c>
      <c r="M32" s="223">
        <f t="shared" si="3"/>
        <v>30</v>
      </c>
      <c r="N32" s="224"/>
      <c r="O32" s="82"/>
      <c r="P32" s="234">
        <f ca="1" t="shared" si="4"/>
        <v>30</v>
      </c>
      <c r="Q32" s="226"/>
      <c r="R32" s="102"/>
      <c r="S32" s="87"/>
      <c r="T32" s="84"/>
      <c r="U32" s="85"/>
      <c r="V32" s="85"/>
      <c r="W32" s="85"/>
      <c r="X32" s="86"/>
      <c r="Z32" s="83"/>
      <c r="AA32" s="85"/>
      <c r="AB32" s="85"/>
      <c r="AC32" s="85"/>
      <c r="AD32" s="85"/>
      <c r="AE32" s="86"/>
      <c r="AN32" s="106"/>
      <c r="AO32" s="106"/>
      <c r="AP32" s="106"/>
      <c r="AQ32" s="125">
        <f t="shared" si="5"/>
        <v>5</v>
      </c>
      <c r="AR32" s="53"/>
      <c r="AS32" s="53"/>
    </row>
    <row r="33" spans="1:45" s="35" customFormat="1" ht="21" customHeight="1" thickBot="1">
      <c r="A33" s="88" t="str">
        <f ca="1" t="shared" si="1"/>
        <v>PDL</v>
      </c>
      <c r="B33" s="89">
        <f ca="1" t="shared" si="1"/>
        <v>85</v>
      </c>
      <c r="C33" s="90">
        <v>10</v>
      </c>
      <c r="D33" s="142" t="str">
        <f ca="1" t="shared" si="2"/>
        <v>GABORIAU Tanguy</v>
      </c>
      <c r="E33" s="143" t="str">
        <f ca="1" t="shared" si="2"/>
        <v>M</v>
      </c>
      <c r="F33" s="92">
        <v>97</v>
      </c>
      <c r="G33" s="93">
        <v>10</v>
      </c>
      <c r="H33" s="93" t="str">
        <f>IF(L33&lt;&gt;"","-","")</f>
        <v>-</v>
      </c>
      <c r="I33" s="93" t="str">
        <f>IF(L33&lt;&gt;"","-","")</f>
        <v>-</v>
      </c>
      <c r="J33" s="93" t="str">
        <f>IF(L33&lt;&gt;"","-","")</f>
        <v>-</v>
      </c>
      <c r="K33" s="144" t="str">
        <f>IF(L33&lt;&gt;"","-","")</f>
        <v>-</v>
      </c>
      <c r="L33" s="95" t="s">
        <v>100</v>
      </c>
      <c r="M33" s="235">
        <f t="shared" si="3"/>
        <v>10</v>
      </c>
      <c r="N33" s="236"/>
      <c r="O33" s="82"/>
      <c r="P33" s="238">
        <f ca="1" t="shared" si="4"/>
        <v>107</v>
      </c>
      <c r="Q33" s="226"/>
      <c r="R33" s="102"/>
      <c r="S33" s="96"/>
      <c r="T33" s="97"/>
      <c r="U33" s="98"/>
      <c r="V33" s="98"/>
      <c r="W33" s="98"/>
      <c r="X33" s="99"/>
      <c r="Z33" s="100"/>
      <c r="AA33" s="98"/>
      <c r="AB33" s="98"/>
      <c r="AC33" s="98"/>
      <c r="AD33" s="98"/>
      <c r="AE33" s="99"/>
      <c r="AN33" s="106"/>
      <c r="AO33" s="106"/>
      <c r="AP33" s="106"/>
      <c r="AQ33" s="125">
        <f t="shared" si="5"/>
        <v>1</v>
      </c>
      <c r="AR33" s="53"/>
      <c r="AS33" s="53"/>
    </row>
    <row r="34" spans="1:37" s="35" customFormat="1" ht="13.5" customHeight="1">
      <c r="A34" s="37"/>
      <c r="B34" s="37"/>
      <c r="C34" s="237" t="s">
        <v>101</v>
      </c>
      <c r="D34" s="237"/>
      <c r="E34" s="237"/>
      <c r="F34" s="237"/>
      <c r="G34" s="237"/>
      <c r="H34" s="237"/>
      <c r="I34" s="237"/>
      <c r="J34" s="237"/>
      <c r="K34" s="237"/>
      <c r="L34" s="237"/>
      <c r="M34" s="233" t="s">
        <v>102</v>
      </c>
      <c r="N34" s="233"/>
      <c r="O34" s="233"/>
      <c r="P34" s="233"/>
      <c r="Q34" s="233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110"/>
      <c r="AG34" s="110"/>
      <c r="AH34" s="110"/>
      <c r="AI34" s="110"/>
      <c r="AJ34" s="110"/>
      <c r="AK34" s="37"/>
    </row>
    <row r="35" spans="1:39" s="35" customFormat="1" ht="14.25" customHeight="1" hidden="1">
      <c r="A35" s="37"/>
      <c r="B35" s="37"/>
      <c r="C35" s="145">
        <f>COUNT(L35:AJ35,S42:X42,Z42:AE42)</f>
        <v>26</v>
      </c>
      <c r="D35" s="145"/>
      <c r="E35" s="125"/>
      <c r="F35" s="125"/>
      <c r="G35" s="276" t="s">
        <v>103</v>
      </c>
      <c r="H35" s="277"/>
      <c r="I35" s="277"/>
      <c r="J35" s="277"/>
      <c r="K35" s="277"/>
      <c r="L35" s="112">
        <v>1</v>
      </c>
      <c r="M35" s="112">
        <v>2</v>
      </c>
      <c r="N35" s="112">
        <v>3</v>
      </c>
      <c r="O35" s="112">
        <v>4</v>
      </c>
      <c r="P35" s="112">
        <v>9</v>
      </c>
      <c r="Q35" s="112">
        <v>5</v>
      </c>
      <c r="R35" s="112">
        <v>6</v>
      </c>
      <c r="S35" s="112">
        <v>7</v>
      </c>
      <c r="T35" s="112">
        <v>8</v>
      </c>
      <c r="U35" s="112">
        <v>10</v>
      </c>
      <c r="V35" s="112">
        <v>11</v>
      </c>
      <c r="W35" s="112">
        <v>14</v>
      </c>
      <c r="X35" s="112">
        <v>12</v>
      </c>
      <c r="Y35" s="112">
        <v>13</v>
      </c>
      <c r="Z35" s="112">
        <v>16</v>
      </c>
      <c r="AA35" s="112">
        <v>15</v>
      </c>
      <c r="AB35" s="112">
        <v>17</v>
      </c>
      <c r="AC35" s="112">
        <v>18</v>
      </c>
      <c r="AD35" s="112">
        <v>19</v>
      </c>
      <c r="AE35" s="112">
        <v>20</v>
      </c>
      <c r="AF35" s="112">
        <v>21</v>
      </c>
      <c r="AG35" s="112"/>
      <c r="AH35" s="112">
        <v>23</v>
      </c>
      <c r="AI35" s="112">
        <v>22</v>
      </c>
      <c r="AJ35" s="112">
        <v>24</v>
      </c>
      <c r="AK35" s="114"/>
      <c r="AL35" s="44"/>
      <c r="AM35" s="44"/>
    </row>
    <row r="36" spans="1:39" s="35" customFormat="1" ht="14.25" customHeight="1" hidden="1">
      <c r="A36" s="37"/>
      <c r="B36" s="37"/>
      <c r="C36" s="125"/>
      <c r="D36" s="125"/>
      <c r="E36" s="125"/>
      <c r="F36" s="125"/>
      <c r="G36" s="278" t="s">
        <v>104</v>
      </c>
      <c r="H36" s="279"/>
      <c r="I36" s="279"/>
      <c r="J36" s="279"/>
      <c r="K36" s="279"/>
      <c r="L36" s="112">
        <v>1</v>
      </c>
      <c r="M36" s="112">
        <v>1</v>
      </c>
      <c r="N36" s="112">
        <v>1</v>
      </c>
      <c r="O36" s="112">
        <v>1</v>
      </c>
      <c r="P36" s="112"/>
      <c r="Q36" s="112">
        <v>2</v>
      </c>
      <c r="R36" s="112">
        <v>2</v>
      </c>
      <c r="S36" s="112">
        <v>2</v>
      </c>
      <c r="T36" s="112">
        <v>2</v>
      </c>
      <c r="U36" s="112">
        <v>2</v>
      </c>
      <c r="V36" s="112">
        <v>3</v>
      </c>
      <c r="W36" s="112">
        <v>3</v>
      </c>
      <c r="X36" s="112"/>
      <c r="Y36" s="112"/>
      <c r="Z36" s="112"/>
      <c r="AA36" s="112">
        <v>4</v>
      </c>
      <c r="AB36" s="112"/>
      <c r="AC36" s="112"/>
      <c r="AD36" s="112">
        <v>4</v>
      </c>
      <c r="AE36" s="112">
        <v>5</v>
      </c>
      <c r="AF36" s="112"/>
      <c r="AG36" s="112"/>
      <c r="AH36" s="112">
        <v>5</v>
      </c>
      <c r="AI36" s="112"/>
      <c r="AJ36" s="112"/>
      <c r="AK36" s="114"/>
      <c r="AL36" s="44"/>
      <c r="AM36" s="44"/>
    </row>
    <row r="37" spans="1:37" s="35" customFormat="1" ht="14.25" customHeight="1" hidden="1">
      <c r="A37" s="37"/>
      <c r="B37" s="37"/>
      <c r="C37" s="145"/>
      <c r="D37" s="125"/>
      <c r="E37" s="125"/>
      <c r="F37" s="125"/>
      <c r="G37" s="278" t="s">
        <v>105</v>
      </c>
      <c r="H37" s="279"/>
      <c r="I37" s="279"/>
      <c r="J37" s="279"/>
      <c r="K37" s="279"/>
      <c r="L37" s="112">
        <v>1</v>
      </c>
      <c r="M37" s="112">
        <v>1</v>
      </c>
      <c r="N37" s="112">
        <v>1</v>
      </c>
      <c r="O37" s="112">
        <v>1</v>
      </c>
      <c r="P37" s="112">
        <v>1</v>
      </c>
      <c r="Q37" s="112">
        <v>1</v>
      </c>
      <c r="R37" s="112">
        <v>2</v>
      </c>
      <c r="S37" s="112">
        <v>1</v>
      </c>
      <c r="T37" s="112">
        <v>2</v>
      </c>
      <c r="U37" s="112">
        <v>2</v>
      </c>
      <c r="V37" s="112">
        <v>3</v>
      </c>
      <c r="W37" s="112">
        <v>3</v>
      </c>
      <c r="X37" s="112">
        <v>2</v>
      </c>
      <c r="Y37" s="112">
        <v>1</v>
      </c>
      <c r="Z37" s="112">
        <v>1</v>
      </c>
      <c r="AA37" s="112">
        <v>3</v>
      </c>
      <c r="AB37" s="112">
        <v>3</v>
      </c>
      <c r="AC37" s="112">
        <v>3</v>
      </c>
      <c r="AD37" s="112">
        <v>4</v>
      </c>
      <c r="AE37" s="112">
        <v>4</v>
      </c>
      <c r="AF37" s="112">
        <v>3</v>
      </c>
      <c r="AG37" s="112"/>
      <c r="AH37" s="112">
        <v>5</v>
      </c>
      <c r="AI37" s="112">
        <v>4</v>
      </c>
      <c r="AJ37" s="112">
        <v>1</v>
      </c>
      <c r="AK37" s="114"/>
    </row>
    <row r="38" spans="1:45" s="35" customFormat="1" ht="5.25" customHeight="1" hidden="1">
      <c r="A38" s="1"/>
      <c r="B38" s="1"/>
      <c r="C38" s="146"/>
      <c r="D38" s="125"/>
      <c r="E38" s="147"/>
      <c r="F38" s="148"/>
      <c r="G38" s="147"/>
      <c r="H38" s="147"/>
      <c r="I38" s="147"/>
      <c r="J38" s="147"/>
      <c r="K38" s="147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15"/>
      <c r="AL38" s="3"/>
      <c r="AM38" s="3"/>
      <c r="AN38" s="3"/>
      <c r="AO38" s="3"/>
      <c r="AP38" s="3"/>
      <c r="AQ38" s="3"/>
      <c r="AR38" s="3"/>
      <c r="AS38" s="3"/>
    </row>
    <row r="39" spans="1:45" ht="15" hidden="1">
      <c r="A39" s="1"/>
      <c r="B39" s="1"/>
      <c r="C39" s="146"/>
      <c r="D39" s="119"/>
      <c r="E39" s="147"/>
      <c r="F39" s="148"/>
      <c r="G39" s="147"/>
      <c r="H39" s="147"/>
      <c r="I39" s="147"/>
      <c r="J39" s="147"/>
      <c r="K39" s="147"/>
      <c r="L39" s="150">
        <v>0</v>
      </c>
      <c r="M39" s="150">
        <v>0</v>
      </c>
      <c r="N39" s="150">
        <v>10</v>
      </c>
      <c r="O39" s="150">
        <v>0</v>
      </c>
      <c r="P39" s="150"/>
      <c r="Q39" s="150">
        <v>0</v>
      </c>
      <c r="R39" s="150">
        <v>0</v>
      </c>
      <c r="S39" s="150">
        <v>10</v>
      </c>
      <c r="T39" s="150">
        <v>0</v>
      </c>
      <c r="U39" s="150">
        <v>10</v>
      </c>
      <c r="V39" s="150">
        <v>0</v>
      </c>
      <c r="W39" s="150">
        <v>0</v>
      </c>
      <c r="X39" s="150">
        <v>0</v>
      </c>
      <c r="Y39" s="150">
        <v>0</v>
      </c>
      <c r="Z39" s="150"/>
      <c r="AA39" s="150">
        <v>0</v>
      </c>
      <c r="AB39" s="150">
        <v>0</v>
      </c>
      <c r="AC39" s="150">
        <v>10</v>
      </c>
      <c r="AD39" s="150">
        <v>0</v>
      </c>
      <c r="AE39" s="150">
        <v>0</v>
      </c>
      <c r="AF39" s="151">
        <v>10</v>
      </c>
      <c r="AG39" s="151"/>
      <c r="AH39" s="151">
        <v>0</v>
      </c>
      <c r="AI39" s="151">
        <v>0</v>
      </c>
      <c r="AJ39" s="151"/>
      <c r="AK39" s="3"/>
      <c r="AL39" s="3"/>
      <c r="AM39" s="3"/>
      <c r="AN39" s="3"/>
      <c r="AO39" s="3"/>
      <c r="AP39" s="3"/>
      <c r="AQ39" s="3"/>
      <c r="AR39" s="3"/>
      <c r="AS39" s="3"/>
    </row>
    <row r="40" spans="3:36" ht="15" hidden="1">
      <c r="C40" s="119"/>
      <c r="D40" s="119"/>
      <c r="E40" s="119"/>
      <c r="F40" s="119"/>
      <c r="G40" s="119"/>
      <c r="H40" s="119"/>
      <c r="I40" s="119"/>
      <c r="J40" s="119"/>
      <c r="K40" s="119"/>
      <c r="L40" s="150">
        <v>0</v>
      </c>
      <c r="M40" s="150">
        <v>0</v>
      </c>
      <c r="N40" s="150">
        <v>10</v>
      </c>
      <c r="O40" s="150">
        <v>0</v>
      </c>
      <c r="P40" s="150">
        <v>10</v>
      </c>
      <c r="Q40" s="150">
        <v>0</v>
      </c>
      <c r="R40" s="150">
        <v>0</v>
      </c>
      <c r="S40" s="150">
        <v>0</v>
      </c>
      <c r="T40" s="150">
        <v>10</v>
      </c>
      <c r="U40" s="150">
        <v>0</v>
      </c>
      <c r="V40" s="150">
        <v>0</v>
      </c>
      <c r="W40" s="150">
        <v>10</v>
      </c>
      <c r="X40" s="150">
        <v>0</v>
      </c>
      <c r="Y40" s="150">
        <v>10</v>
      </c>
      <c r="Z40" s="150">
        <v>0</v>
      </c>
      <c r="AA40" s="150">
        <v>0</v>
      </c>
      <c r="AB40" s="150">
        <v>10</v>
      </c>
      <c r="AC40" s="150">
        <v>0</v>
      </c>
      <c r="AD40" s="150">
        <v>10</v>
      </c>
      <c r="AE40" s="150">
        <v>0</v>
      </c>
      <c r="AF40" s="150">
        <v>0</v>
      </c>
      <c r="AG40" s="150"/>
      <c r="AH40" s="150">
        <v>10</v>
      </c>
      <c r="AI40" s="150">
        <v>10</v>
      </c>
      <c r="AJ40" s="116">
        <v>10</v>
      </c>
    </row>
    <row r="41" spans="3:35" ht="5.25" customHeight="1" hidden="1"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</row>
    <row r="42" spans="3:31" ht="14.25" customHeight="1" hidden="1">
      <c r="C42" s="119"/>
      <c r="D42" s="125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51">
        <v>25</v>
      </c>
      <c r="T42" s="151">
        <v>26</v>
      </c>
      <c r="U42" s="151"/>
      <c r="V42" s="151"/>
      <c r="W42" s="151"/>
      <c r="X42" s="151"/>
      <c r="Z42" s="151"/>
      <c r="AA42" s="151"/>
      <c r="AB42" s="151"/>
      <c r="AC42" s="151"/>
      <c r="AD42" s="151"/>
      <c r="AE42" s="151"/>
    </row>
    <row r="43" spans="3:31" ht="15" hidden="1">
      <c r="C43" s="119"/>
      <c r="D43" s="125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50">
        <v>5</v>
      </c>
      <c r="T43" s="150">
        <v>5</v>
      </c>
      <c r="U43" s="150"/>
      <c r="V43" s="150"/>
      <c r="W43" s="150"/>
      <c r="X43" s="150"/>
      <c r="Z43" s="150"/>
      <c r="AA43" s="150"/>
      <c r="AB43" s="150"/>
      <c r="AC43" s="150"/>
      <c r="AD43" s="150"/>
      <c r="AE43" s="150"/>
    </row>
    <row r="44" spans="3:31" ht="15" hidden="1"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50">
        <v>5</v>
      </c>
      <c r="T44" s="150">
        <v>5</v>
      </c>
      <c r="U44" s="150"/>
      <c r="V44" s="150"/>
      <c r="W44" s="150"/>
      <c r="X44" s="150"/>
      <c r="Z44" s="150"/>
      <c r="AA44" s="150"/>
      <c r="AB44" s="150"/>
      <c r="AC44" s="150"/>
      <c r="AD44" s="150"/>
      <c r="AE44" s="150"/>
    </row>
    <row r="45" spans="3:30" ht="4.5" customHeight="1" hidden="1"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</row>
    <row r="46" spans="3:31" ht="15" hidden="1"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50">
        <v>0</v>
      </c>
      <c r="T46" s="150">
        <v>10</v>
      </c>
      <c r="U46" s="150"/>
      <c r="V46" s="150"/>
      <c r="W46" s="150"/>
      <c r="X46" s="150"/>
      <c r="Z46" s="150"/>
      <c r="AA46" s="150"/>
      <c r="AB46" s="150"/>
      <c r="AC46" s="150"/>
      <c r="AD46" s="150"/>
      <c r="AE46" s="150"/>
    </row>
    <row r="47" spans="3:31" ht="15" hidden="1"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50">
        <v>10</v>
      </c>
      <c r="T47" s="150">
        <v>0</v>
      </c>
      <c r="U47" s="150"/>
      <c r="V47" s="150"/>
      <c r="W47" s="150"/>
      <c r="X47" s="150"/>
      <c r="Z47" s="150"/>
      <c r="AA47" s="150"/>
      <c r="AB47" s="150"/>
      <c r="AC47" s="150"/>
      <c r="AD47" s="150"/>
      <c r="AE47" s="150"/>
    </row>
  </sheetData>
  <sheetProtection selectLockedCells="1"/>
  <mergeCells count="57">
    <mergeCell ref="D20:F21"/>
    <mergeCell ref="X1:Z1"/>
    <mergeCell ref="D2:F2"/>
    <mergeCell ref="G2:K2"/>
    <mergeCell ref="M2:N2"/>
    <mergeCell ref="O2:R2"/>
    <mergeCell ref="X2:X3"/>
    <mergeCell ref="Y2:Y3"/>
    <mergeCell ref="Z2:Z3"/>
    <mergeCell ref="G4:K6"/>
    <mergeCell ref="Z5:AB6"/>
    <mergeCell ref="AC5:AE6"/>
    <mergeCell ref="M6:O6"/>
    <mergeCell ref="G8:K8"/>
    <mergeCell ref="G13:K13"/>
    <mergeCell ref="G14:K14"/>
    <mergeCell ref="D5:F5"/>
    <mergeCell ref="M5:W5"/>
    <mergeCell ref="G9:K9"/>
    <mergeCell ref="G10:K10"/>
    <mergeCell ref="G11:K11"/>
    <mergeCell ref="G12:K12"/>
    <mergeCell ref="P24:Q24"/>
    <mergeCell ref="Z22:AE22"/>
    <mergeCell ref="S22:X22"/>
    <mergeCell ref="Z19:AE19"/>
    <mergeCell ref="Z20:AE20"/>
    <mergeCell ref="M30:N30"/>
    <mergeCell ref="M25:N25"/>
    <mergeCell ref="P25:Q25"/>
    <mergeCell ref="G15:K15"/>
    <mergeCell ref="G16:K16"/>
    <mergeCell ref="G17:K17"/>
    <mergeCell ref="G18:K18"/>
    <mergeCell ref="M23:N23"/>
    <mergeCell ref="P23:Q23"/>
    <mergeCell ref="M24:N24"/>
    <mergeCell ref="C34:L34"/>
    <mergeCell ref="M34:Q34"/>
    <mergeCell ref="M26:N26"/>
    <mergeCell ref="P26:Q26"/>
    <mergeCell ref="M27:N27"/>
    <mergeCell ref="P27:Q27"/>
    <mergeCell ref="M28:N28"/>
    <mergeCell ref="P28:Q28"/>
    <mergeCell ref="M29:N29"/>
    <mergeCell ref="P29:Q29"/>
    <mergeCell ref="G35:K35"/>
    <mergeCell ref="P30:Q30"/>
    <mergeCell ref="G36:K36"/>
    <mergeCell ref="G37:K37"/>
    <mergeCell ref="M31:N31"/>
    <mergeCell ref="P31:Q31"/>
    <mergeCell ref="M32:N32"/>
    <mergeCell ref="P32:Q32"/>
    <mergeCell ref="M33:N33"/>
    <mergeCell ref="P33:Q33"/>
  </mergeCells>
  <printOptions horizontalCentered="1"/>
  <pageMargins left="0.25" right="0.25" top="0.13" bottom="0.14" header="0.13" footer="0.14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6" zoomScaleNormal="86" workbookViewId="0" topLeftCell="C8">
      <pane ySplit="1" topLeftCell="BM18" activePane="bottomLeft" state="frozen"/>
      <selection pane="topLeft" activeCell="G18" sqref="G18:K18"/>
      <selection pane="bottomLeft" activeCell="G8" sqref="G8:K8"/>
    </sheetView>
  </sheetViews>
  <sheetFormatPr defaultColWidth="4.00390625" defaultRowHeight="12.75"/>
  <cols>
    <col min="1" max="1" width="6.140625" style="8" hidden="1" customWidth="1"/>
    <col min="2" max="2" width="5.140625" style="8" hidden="1" customWidth="1"/>
    <col min="3" max="3" width="4.421875" style="8" customWidth="1"/>
    <col min="4" max="4" width="22.140625" style="8" customWidth="1"/>
    <col min="5" max="5" width="3.140625" style="8" customWidth="1"/>
    <col min="6" max="6" width="7.7109375" style="8" customWidth="1"/>
    <col min="7" max="11" width="3.8515625" style="8" customWidth="1"/>
    <col min="12" max="41" width="4.00390625" style="8" customWidth="1"/>
    <col min="42" max="42" width="27.28125" style="8" hidden="1" customWidth="1"/>
    <col min="43" max="43" width="4.00390625" style="8" hidden="1" customWidth="1"/>
    <col min="44" max="45" width="4.00390625" style="8" customWidth="1"/>
    <col min="46" max="46" width="10.421875" style="13" customWidth="1"/>
    <col min="47" max="240" width="11.421875" style="8" customWidth="1"/>
    <col min="241" max="241" width="4.421875" style="8" customWidth="1"/>
    <col min="242" max="242" width="22.140625" style="8" customWidth="1"/>
    <col min="243" max="243" width="3.140625" style="8" customWidth="1"/>
    <col min="244" max="244" width="7.7109375" style="8" customWidth="1"/>
    <col min="245" max="245" width="19.421875" style="8" customWidth="1"/>
    <col min="246" max="252" width="4.00390625" style="8" customWidth="1"/>
    <col min="253" max="254" width="11.421875" style="8" customWidth="1"/>
    <col min="255" max="16384" width="4.00390625" style="8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263" t="s">
        <v>0</v>
      </c>
      <c r="Y1" s="263"/>
      <c r="Z1" s="263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9"/>
      <c r="D2" s="264" t="s">
        <v>1</v>
      </c>
      <c r="E2" s="264"/>
      <c r="F2" s="265"/>
      <c r="G2" s="266" t="s">
        <v>159</v>
      </c>
      <c r="H2" s="266"/>
      <c r="I2" s="266"/>
      <c r="J2" s="266"/>
      <c r="K2" s="266"/>
      <c r="L2" s="4">
        <v>2</v>
      </c>
      <c r="M2" s="256" t="s">
        <v>3</v>
      </c>
      <c r="N2" s="256"/>
      <c r="O2" s="267">
        <f ca="1">TODAY()</f>
        <v>42163</v>
      </c>
      <c r="P2" s="267"/>
      <c r="Q2" s="267"/>
      <c r="R2" s="267"/>
      <c r="S2" s="5"/>
      <c r="T2" s="10" t="s">
        <v>4</v>
      </c>
      <c r="U2" s="10"/>
      <c r="V2" s="10"/>
      <c r="W2" s="5"/>
      <c r="X2" s="268" t="str">
        <f>IF(T2="","",T2)</f>
        <v>1</v>
      </c>
      <c r="Y2" s="268">
        <f>IF(U2="","",U2)</f>
      </c>
      <c r="Z2" s="268">
        <f>IF(V2="","",V2)</f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1"/>
      <c r="M3" s="11"/>
      <c r="N3" s="5"/>
      <c r="O3" s="5"/>
      <c r="P3" s="5"/>
      <c r="Q3" s="5"/>
      <c r="R3" s="5"/>
      <c r="S3" s="5"/>
      <c r="T3" s="3"/>
      <c r="U3" s="3"/>
      <c r="V3" s="3"/>
      <c r="W3" s="5"/>
      <c r="X3" s="269"/>
      <c r="Y3" s="269"/>
      <c r="Z3" s="269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5" customHeight="1" thickBot="1">
      <c r="A4" s="1"/>
      <c r="B4" s="1"/>
      <c r="C4" s="9"/>
      <c r="D4" s="3"/>
      <c r="E4" s="3"/>
      <c r="G4" s="270"/>
      <c r="H4" s="270"/>
      <c r="I4" s="270"/>
      <c r="J4" s="270"/>
      <c r="K4" s="27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5" customHeight="1" thickTop="1">
      <c r="A5" s="1"/>
      <c r="B5" s="1"/>
      <c r="C5" s="9"/>
      <c r="D5" s="271" t="s">
        <v>5</v>
      </c>
      <c r="E5" s="271"/>
      <c r="F5" s="272"/>
      <c r="G5" s="270"/>
      <c r="H5" s="270"/>
      <c r="I5" s="270"/>
      <c r="J5" s="270"/>
      <c r="K5" s="270"/>
      <c r="L5" s="3"/>
      <c r="M5" s="273" t="s">
        <v>6</v>
      </c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5"/>
      <c r="Y5" s="5"/>
      <c r="Z5" s="274" t="s">
        <v>7</v>
      </c>
      <c r="AA5" s="274"/>
      <c r="AB5" s="275"/>
      <c r="AC5" s="250" t="str">
        <f>LEFT(G2,2)</f>
        <v>15</v>
      </c>
      <c r="AD5" s="251"/>
      <c r="AE5" s="252"/>
      <c r="AH5" s="6"/>
      <c r="AI5" s="6"/>
      <c r="AJ5" s="6"/>
      <c r="AK5" s="12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270"/>
      <c r="H6" s="270"/>
      <c r="I6" s="270"/>
      <c r="J6" s="270"/>
      <c r="K6" s="270"/>
      <c r="L6" s="3"/>
      <c r="M6" s="256" t="s">
        <v>8</v>
      </c>
      <c r="N6" s="256"/>
      <c r="O6" s="256"/>
      <c r="P6" s="3"/>
      <c r="Q6" s="3"/>
      <c r="R6" s="3"/>
      <c r="S6" s="3"/>
      <c r="T6" s="3"/>
      <c r="U6" s="3"/>
      <c r="V6" s="3"/>
      <c r="W6" s="5"/>
      <c r="X6" s="5"/>
      <c r="Y6" s="5"/>
      <c r="Z6" s="274"/>
      <c r="AA6" s="274"/>
      <c r="AB6" s="275"/>
      <c r="AC6" s="253"/>
      <c r="AD6" s="254"/>
      <c r="AE6" s="255"/>
      <c r="AH6" s="6"/>
      <c r="AI6" s="6"/>
      <c r="AJ6" s="6"/>
      <c r="AK6" s="12"/>
      <c r="AL6" s="14"/>
      <c r="AM6" s="14"/>
      <c r="AN6" s="14"/>
      <c r="AO6" s="14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5"/>
      <c r="AG7" s="15"/>
      <c r="AH7" s="15"/>
      <c r="AI7" s="15"/>
      <c r="AJ7" s="15"/>
      <c r="AK7" s="16"/>
      <c r="AP7" s="17"/>
      <c r="AQ7" s="3"/>
      <c r="AR7" s="3"/>
    </row>
    <row r="8" spans="1:46" ht="19.5" customHeight="1">
      <c r="A8" s="18" t="s">
        <v>9</v>
      </c>
      <c r="B8" s="18" t="s">
        <v>10</v>
      </c>
      <c r="C8" s="19" t="s">
        <v>11</v>
      </c>
      <c r="D8" s="20" t="s">
        <v>12</v>
      </c>
      <c r="E8" s="20" t="s">
        <v>13</v>
      </c>
      <c r="F8" s="19" t="s">
        <v>14</v>
      </c>
      <c r="G8" s="257" t="s">
        <v>15</v>
      </c>
      <c r="H8" s="258"/>
      <c r="I8" s="258"/>
      <c r="J8" s="258"/>
      <c r="K8" s="259"/>
      <c r="L8" s="21" t="s">
        <v>78</v>
      </c>
      <c r="M8" s="21" t="s">
        <v>107</v>
      </c>
      <c r="N8" s="21" t="s">
        <v>26</v>
      </c>
      <c r="O8" s="21" t="s">
        <v>108</v>
      </c>
      <c r="P8" s="21" t="s">
        <v>109</v>
      </c>
      <c r="Q8" s="21" t="s">
        <v>25</v>
      </c>
      <c r="R8" s="21" t="s">
        <v>22</v>
      </c>
      <c r="S8" s="21" t="s">
        <v>24</v>
      </c>
      <c r="T8" s="21" t="s">
        <v>23</v>
      </c>
      <c r="U8" s="21" t="s">
        <v>110</v>
      </c>
      <c r="V8" s="21" t="s">
        <v>16</v>
      </c>
      <c r="W8" s="22" t="s">
        <v>21</v>
      </c>
      <c r="X8" s="21" t="s">
        <v>111</v>
      </c>
      <c r="Y8" s="21" t="s">
        <v>27</v>
      </c>
      <c r="Z8" s="21" t="s">
        <v>112</v>
      </c>
      <c r="AA8" s="21" t="s">
        <v>20</v>
      </c>
      <c r="AB8" s="21" t="s">
        <v>113</v>
      </c>
      <c r="AC8" s="21" t="s">
        <v>79</v>
      </c>
      <c r="AD8" s="22" t="s">
        <v>33</v>
      </c>
      <c r="AE8" s="21" t="s">
        <v>31</v>
      </c>
      <c r="AF8" s="21" t="s">
        <v>32</v>
      </c>
      <c r="AG8" s="22" t="s">
        <v>114</v>
      </c>
      <c r="AH8" s="152" t="s">
        <v>30</v>
      </c>
      <c r="AI8" s="21" t="s">
        <v>115</v>
      </c>
      <c r="AJ8" s="21" t="s">
        <v>116</v>
      </c>
      <c r="AK8" s="24"/>
      <c r="AL8" s="24"/>
      <c r="AM8" s="24"/>
      <c r="AN8" s="24"/>
      <c r="AP8" s="118" t="s">
        <v>117</v>
      </c>
      <c r="AQ8" s="119"/>
      <c r="AT8" s="25"/>
    </row>
    <row r="9" spans="1:46" s="35" customFormat="1" ht="18.75" customHeight="1">
      <c r="A9" s="26" t="s">
        <v>45</v>
      </c>
      <c r="B9" s="26">
        <v>44</v>
      </c>
      <c r="C9" s="27">
        <f aca="true" ca="1" t="shared" si="0" ref="C9:C18">OFFSET(C9,15,0)</f>
        <v>1</v>
      </c>
      <c r="D9" s="120" t="s">
        <v>160</v>
      </c>
      <c r="E9" s="26" t="s">
        <v>39</v>
      </c>
      <c r="F9" s="26">
        <v>66</v>
      </c>
      <c r="G9" s="239" t="s">
        <v>161</v>
      </c>
      <c r="H9" s="240"/>
      <c r="I9" s="240"/>
      <c r="J9" s="240"/>
      <c r="K9" s="241"/>
      <c r="L9" s="121" t="s">
        <v>49</v>
      </c>
      <c r="M9" s="122"/>
      <c r="N9" s="122"/>
      <c r="O9" s="122"/>
      <c r="P9" s="122"/>
      <c r="Q9" s="121" t="s">
        <v>57</v>
      </c>
      <c r="R9" s="122"/>
      <c r="S9" s="122"/>
      <c r="T9" s="122"/>
      <c r="U9" s="122"/>
      <c r="V9" s="121" t="s">
        <v>49</v>
      </c>
      <c r="W9" s="122"/>
      <c r="X9" s="122"/>
      <c r="Y9" s="122"/>
      <c r="Z9" s="122"/>
      <c r="AA9" s="121" t="s">
        <v>136</v>
      </c>
      <c r="AB9" s="122"/>
      <c r="AC9" s="122"/>
      <c r="AD9" s="122"/>
      <c r="AE9" s="121" t="s">
        <v>162</v>
      </c>
      <c r="AF9" s="122"/>
      <c r="AG9" s="122"/>
      <c r="AH9" s="122"/>
      <c r="AI9" s="122"/>
      <c r="AJ9" s="122"/>
      <c r="AK9" s="34"/>
      <c r="AL9" s="33"/>
      <c r="AM9" s="34"/>
      <c r="AN9" s="33"/>
      <c r="AP9" s="123" t="s">
        <v>120</v>
      </c>
      <c r="AQ9" s="124">
        <f>IF(E9="M",100,IF(E9=1,100,IF(E9="","",120)))</f>
        <v>100</v>
      </c>
      <c r="AT9" s="36"/>
    </row>
    <row r="10" spans="1:46" s="37" customFormat="1" ht="21" customHeight="1">
      <c r="A10" s="26" t="s">
        <v>45</v>
      </c>
      <c r="B10" s="26">
        <v>72</v>
      </c>
      <c r="C10" s="27">
        <f ca="1" t="shared" si="0"/>
        <v>2</v>
      </c>
      <c r="D10" s="120" t="s">
        <v>163</v>
      </c>
      <c r="E10" s="26" t="s">
        <v>39</v>
      </c>
      <c r="F10" s="26">
        <v>66</v>
      </c>
      <c r="G10" s="239" t="s">
        <v>164</v>
      </c>
      <c r="H10" s="240"/>
      <c r="I10" s="240"/>
      <c r="J10" s="240"/>
      <c r="K10" s="241"/>
      <c r="L10" s="122"/>
      <c r="M10" s="122"/>
      <c r="N10" s="121" t="s">
        <v>41</v>
      </c>
      <c r="O10" s="122"/>
      <c r="P10" s="122"/>
      <c r="Q10" s="122"/>
      <c r="R10" s="122"/>
      <c r="S10" s="121" t="s">
        <v>57</v>
      </c>
      <c r="T10" s="122"/>
      <c r="U10" s="122"/>
      <c r="V10" s="122"/>
      <c r="W10" s="121"/>
      <c r="X10" s="122"/>
      <c r="Y10" s="122"/>
      <c r="Z10" s="122"/>
      <c r="AA10" s="122"/>
      <c r="AB10" s="122"/>
      <c r="AC10" s="121" t="s">
        <v>41</v>
      </c>
      <c r="AD10" s="122"/>
      <c r="AE10" s="122"/>
      <c r="AF10" s="121" t="s">
        <v>49</v>
      </c>
      <c r="AG10" s="122"/>
      <c r="AH10" s="122"/>
      <c r="AI10" s="122"/>
      <c r="AJ10" s="122"/>
      <c r="AK10" s="34"/>
      <c r="AL10" s="33"/>
      <c r="AM10" s="34"/>
      <c r="AN10" s="33"/>
      <c r="AP10" s="123" t="s">
        <v>123</v>
      </c>
      <c r="AQ10" s="124"/>
      <c r="AT10" s="36"/>
    </row>
    <row r="11" spans="1:46" s="35" customFormat="1" ht="21" customHeight="1">
      <c r="A11" s="26" t="s">
        <v>45</v>
      </c>
      <c r="B11" s="26">
        <v>44</v>
      </c>
      <c r="C11" s="27">
        <f ca="1" t="shared" si="0"/>
        <v>3</v>
      </c>
      <c r="D11" s="120" t="s">
        <v>165</v>
      </c>
      <c r="E11" s="26" t="s">
        <v>39</v>
      </c>
      <c r="F11" s="26">
        <v>66</v>
      </c>
      <c r="G11" s="239" t="s">
        <v>166</v>
      </c>
      <c r="H11" s="240"/>
      <c r="I11" s="240"/>
      <c r="J11" s="240"/>
      <c r="K11" s="241"/>
      <c r="L11" s="121" t="s">
        <v>41</v>
      </c>
      <c r="M11" s="122"/>
      <c r="N11" s="122"/>
      <c r="O11" s="122"/>
      <c r="P11" s="122"/>
      <c r="Q11" s="122"/>
      <c r="R11" s="122"/>
      <c r="S11" s="122"/>
      <c r="T11" s="121" t="s">
        <v>41</v>
      </c>
      <c r="U11" s="122"/>
      <c r="V11" s="122"/>
      <c r="W11" s="122"/>
      <c r="X11" s="122"/>
      <c r="Y11" s="121" t="s">
        <v>48</v>
      </c>
      <c r="Z11" s="122"/>
      <c r="AA11" s="122"/>
      <c r="AB11" s="122"/>
      <c r="AC11" s="122"/>
      <c r="AD11" s="121"/>
      <c r="AE11" s="122"/>
      <c r="AF11" s="122"/>
      <c r="AG11" s="122"/>
      <c r="AH11" s="121"/>
      <c r="AI11" s="122"/>
      <c r="AJ11" s="122"/>
      <c r="AK11" s="34"/>
      <c r="AL11" s="33"/>
      <c r="AM11" s="34"/>
      <c r="AN11" s="33"/>
      <c r="AP11" s="123" t="s">
        <v>126</v>
      </c>
      <c r="AQ11" s="125"/>
      <c r="AT11" s="36"/>
    </row>
    <row r="12" spans="1:46" s="35" customFormat="1" ht="21" customHeight="1">
      <c r="A12" s="26" t="s">
        <v>45</v>
      </c>
      <c r="B12" s="26">
        <v>53</v>
      </c>
      <c r="C12" s="27">
        <f ca="1" t="shared" si="0"/>
        <v>4</v>
      </c>
      <c r="D12" s="120" t="s">
        <v>167</v>
      </c>
      <c r="E12" s="26" t="s">
        <v>39</v>
      </c>
      <c r="F12" s="26">
        <v>68</v>
      </c>
      <c r="G12" s="239" t="s">
        <v>168</v>
      </c>
      <c r="H12" s="240"/>
      <c r="I12" s="240"/>
      <c r="J12" s="240"/>
      <c r="K12" s="241"/>
      <c r="L12" s="122"/>
      <c r="M12" s="122"/>
      <c r="N12" s="121" t="s">
        <v>49</v>
      </c>
      <c r="O12" s="122"/>
      <c r="P12" s="122"/>
      <c r="Q12" s="122"/>
      <c r="R12" s="121" t="s">
        <v>41</v>
      </c>
      <c r="S12" s="122"/>
      <c r="T12" s="122"/>
      <c r="U12" s="122"/>
      <c r="V12" s="121" t="s">
        <v>41</v>
      </c>
      <c r="W12" s="122"/>
      <c r="X12" s="122"/>
      <c r="Y12" s="122"/>
      <c r="Z12" s="121" t="s">
        <v>41</v>
      </c>
      <c r="AA12" s="122"/>
      <c r="AB12" s="122"/>
      <c r="AC12" s="122"/>
      <c r="AD12" s="122"/>
      <c r="AE12" s="122"/>
      <c r="AF12" s="122"/>
      <c r="AG12" s="122"/>
      <c r="AH12" s="122"/>
      <c r="AI12" s="121" t="s">
        <v>41</v>
      </c>
      <c r="AJ12" s="122"/>
      <c r="AK12" s="34"/>
      <c r="AL12" s="33"/>
      <c r="AM12" s="34"/>
      <c r="AN12" s="33"/>
      <c r="AP12" s="123" t="s">
        <v>129</v>
      </c>
      <c r="AQ12" s="125"/>
      <c r="AT12" s="36"/>
    </row>
    <row r="13" spans="1:46" s="35" customFormat="1" ht="21" customHeight="1">
      <c r="A13" s="26" t="s">
        <v>45</v>
      </c>
      <c r="B13" s="26">
        <v>49</v>
      </c>
      <c r="C13" s="27">
        <f ca="1" t="shared" si="0"/>
        <v>5</v>
      </c>
      <c r="D13" s="120" t="s">
        <v>169</v>
      </c>
      <c r="E13" s="26" t="s">
        <v>39</v>
      </c>
      <c r="F13" s="26">
        <v>68</v>
      </c>
      <c r="G13" s="239" t="s">
        <v>170</v>
      </c>
      <c r="H13" s="240"/>
      <c r="I13" s="240"/>
      <c r="J13" s="240"/>
      <c r="K13" s="241"/>
      <c r="L13" s="122"/>
      <c r="M13" s="122"/>
      <c r="N13" s="122"/>
      <c r="O13" s="121" t="s">
        <v>140</v>
      </c>
      <c r="P13" s="122"/>
      <c r="Q13" s="122"/>
      <c r="R13" s="122"/>
      <c r="S13" s="122"/>
      <c r="T13" s="121" t="s">
        <v>57</v>
      </c>
      <c r="U13" s="122"/>
      <c r="V13" s="122"/>
      <c r="W13" s="122"/>
      <c r="X13" s="122"/>
      <c r="Y13" s="122"/>
      <c r="Z13" s="122"/>
      <c r="AA13" s="121" t="s">
        <v>41</v>
      </c>
      <c r="AB13" s="122"/>
      <c r="AC13" s="122"/>
      <c r="AD13" s="122"/>
      <c r="AE13" s="122"/>
      <c r="AF13" s="121" t="s">
        <v>41</v>
      </c>
      <c r="AG13" s="122"/>
      <c r="AH13" s="122"/>
      <c r="AI13" s="122"/>
      <c r="AJ13" s="121" t="s">
        <v>41</v>
      </c>
      <c r="AK13" s="33"/>
      <c r="AL13" s="33"/>
      <c r="AM13" s="33"/>
      <c r="AN13" s="33"/>
      <c r="AP13" s="123" t="s">
        <v>133</v>
      </c>
      <c r="AQ13" s="125"/>
      <c r="AT13" s="36"/>
    </row>
    <row r="14" spans="1:46" s="35" customFormat="1" ht="21" customHeight="1">
      <c r="A14" s="26" t="s">
        <v>45</v>
      </c>
      <c r="B14" s="26">
        <v>49</v>
      </c>
      <c r="C14" s="27">
        <f ca="1" t="shared" si="0"/>
        <v>6</v>
      </c>
      <c r="D14" s="120" t="s">
        <v>171</v>
      </c>
      <c r="E14" s="26" t="s">
        <v>39</v>
      </c>
      <c r="F14" s="26">
        <v>69</v>
      </c>
      <c r="G14" s="239" t="s">
        <v>172</v>
      </c>
      <c r="H14" s="240"/>
      <c r="I14" s="240"/>
      <c r="J14" s="240"/>
      <c r="K14" s="241"/>
      <c r="L14" s="122"/>
      <c r="M14" s="122"/>
      <c r="N14" s="122"/>
      <c r="O14" s="122"/>
      <c r="P14" s="122"/>
      <c r="Q14" s="121" t="s">
        <v>41</v>
      </c>
      <c r="R14" s="122"/>
      <c r="S14" s="122"/>
      <c r="T14" s="122"/>
      <c r="U14" s="121" t="s">
        <v>49</v>
      </c>
      <c r="V14" s="122"/>
      <c r="W14" s="121"/>
      <c r="X14" s="122"/>
      <c r="Y14" s="122"/>
      <c r="Z14" s="122"/>
      <c r="AA14" s="122"/>
      <c r="AB14" s="122"/>
      <c r="AC14" s="122"/>
      <c r="AD14" s="121"/>
      <c r="AE14" s="122"/>
      <c r="AF14" s="122"/>
      <c r="AG14" s="121"/>
      <c r="AH14" s="122"/>
      <c r="AI14" s="122"/>
      <c r="AJ14" s="122"/>
      <c r="AK14" s="33"/>
      <c r="AL14" s="33"/>
      <c r="AM14" s="33"/>
      <c r="AN14" s="33"/>
      <c r="AP14" s="123" t="s">
        <v>137</v>
      </c>
      <c r="AQ14" s="125"/>
      <c r="AT14" s="36"/>
    </row>
    <row r="15" spans="1:46" s="35" customFormat="1" ht="21" customHeight="1">
      <c r="A15" s="26" t="s">
        <v>45</v>
      </c>
      <c r="B15" s="26">
        <v>85</v>
      </c>
      <c r="C15" s="27">
        <f ca="1" t="shared" si="0"/>
        <v>7</v>
      </c>
      <c r="D15" s="153" t="s">
        <v>173</v>
      </c>
      <c r="E15" s="26" t="s">
        <v>39</v>
      </c>
      <c r="F15" s="26">
        <v>70</v>
      </c>
      <c r="G15" s="239" t="s">
        <v>174</v>
      </c>
      <c r="H15" s="240"/>
      <c r="I15" s="240"/>
      <c r="J15" s="240"/>
      <c r="K15" s="241"/>
      <c r="L15" s="122"/>
      <c r="M15" s="122"/>
      <c r="N15" s="122"/>
      <c r="O15" s="122"/>
      <c r="P15" s="121" t="s">
        <v>41</v>
      </c>
      <c r="Q15" s="122"/>
      <c r="R15" s="122"/>
      <c r="S15" s="121" t="s">
        <v>41</v>
      </c>
      <c r="T15" s="122"/>
      <c r="U15" s="122"/>
      <c r="V15" s="122"/>
      <c r="W15" s="122"/>
      <c r="X15" s="122"/>
      <c r="Y15" s="121" t="s">
        <v>50</v>
      </c>
      <c r="Z15" s="122"/>
      <c r="AA15" s="122"/>
      <c r="AB15" s="121" t="s">
        <v>41</v>
      </c>
      <c r="AC15" s="122"/>
      <c r="AD15" s="122"/>
      <c r="AE15" s="121" t="s">
        <v>175</v>
      </c>
      <c r="AF15" s="122"/>
      <c r="AG15" s="122"/>
      <c r="AH15" s="122"/>
      <c r="AI15" s="122"/>
      <c r="AJ15" s="122"/>
      <c r="AK15" s="33"/>
      <c r="AL15" s="33"/>
      <c r="AM15" s="33"/>
      <c r="AN15" s="33"/>
      <c r="AP15" s="123" t="s">
        <v>141</v>
      </c>
      <c r="AQ15" s="125"/>
      <c r="AT15" s="36"/>
    </row>
    <row r="16" spans="1:46" s="35" customFormat="1" ht="21" customHeight="1">
      <c r="A16" s="26" t="s">
        <v>45</v>
      </c>
      <c r="B16" s="26">
        <v>49</v>
      </c>
      <c r="C16" s="27">
        <f ca="1" t="shared" si="0"/>
        <v>8</v>
      </c>
      <c r="D16" s="153" t="s">
        <v>176</v>
      </c>
      <c r="E16" s="26" t="s">
        <v>39</v>
      </c>
      <c r="F16" s="26">
        <v>70</v>
      </c>
      <c r="G16" s="239" t="s">
        <v>177</v>
      </c>
      <c r="H16" s="240"/>
      <c r="I16" s="240"/>
      <c r="J16" s="240"/>
      <c r="K16" s="241"/>
      <c r="L16" s="122"/>
      <c r="M16" s="121" t="s">
        <v>41</v>
      </c>
      <c r="N16" s="122"/>
      <c r="O16" s="122"/>
      <c r="P16" s="122"/>
      <c r="Q16" s="122"/>
      <c r="R16" s="121" t="s">
        <v>42</v>
      </c>
      <c r="S16" s="122"/>
      <c r="T16" s="122"/>
      <c r="U16" s="122"/>
      <c r="V16" s="122"/>
      <c r="W16" s="122"/>
      <c r="X16" s="121" t="s">
        <v>49</v>
      </c>
      <c r="Y16" s="122"/>
      <c r="Z16" s="122"/>
      <c r="AA16" s="122"/>
      <c r="AB16" s="122"/>
      <c r="AC16" s="121" t="s">
        <v>178</v>
      </c>
      <c r="AD16" s="122"/>
      <c r="AE16" s="122"/>
      <c r="AF16" s="122"/>
      <c r="AG16" s="122"/>
      <c r="AH16" s="121"/>
      <c r="AI16" s="122"/>
      <c r="AJ16" s="122"/>
      <c r="AK16" s="33"/>
      <c r="AL16" s="33"/>
      <c r="AM16" s="33"/>
      <c r="AN16" s="33"/>
      <c r="AP16" s="123" t="s">
        <v>144</v>
      </c>
      <c r="AQ16" s="125"/>
      <c r="AT16" s="36"/>
    </row>
    <row r="17" spans="1:50" s="35" customFormat="1" ht="21" customHeight="1">
      <c r="A17" s="26" t="s">
        <v>45</v>
      </c>
      <c r="B17" s="26">
        <v>49</v>
      </c>
      <c r="C17" s="27">
        <f ca="1" t="shared" si="0"/>
        <v>9</v>
      </c>
      <c r="D17" s="153" t="s">
        <v>179</v>
      </c>
      <c r="E17" s="26" t="s">
        <v>39</v>
      </c>
      <c r="F17" s="26">
        <v>70</v>
      </c>
      <c r="G17" s="239" t="s">
        <v>180</v>
      </c>
      <c r="H17" s="240"/>
      <c r="I17" s="240"/>
      <c r="J17" s="240"/>
      <c r="K17" s="241"/>
      <c r="L17" s="122"/>
      <c r="M17" s="122"/>
      <c r="N17" s="122"/>
      <c r="O17" s="121" t="s">
        <v>50</v>
      </c>
      <c r="P17" s="122"/>
      <c r="Q17" s="122"/>
      <c r="R17" s="122"/>
      <c r="S17" s="122"/>
      <c r="T17" s="122"/>
      <c r="U17" s="121" t="s">
        <v>41</v>
      </c>
      <c r="V17" s="122"/>
      <c r="W17" s="122"/>
      <c r="X17" s="121" t="s">
        <v>41</v>
      </c>
      <c r="Y17" s="122"/>
      <c r="Z17" s="122"/>
      <c r="AA17" s="122"/>
      <c r="AB17" s="121" t="s">
        <v>41</v>
      </c>
      <c r="AC17" s="122"/>
      <c r="AD17" s="122"/>
      <c r="AE17" s="122"/>
      <c r="AF17" s="122"/>
      <c r="AG17" s="122"/>
      <c r="AH17" s="122"/>
      <c r="AI17" s="121" t="s">
        <v>49</v>
      </c>
      <c r="AJ17" s="122"/>
      <c r="AK17" s="32"/>
      <c r="AL17" s="33"/>
      <c r="AM17" s="33"/>
      <c r="AN17" s="33"/>
      <c r="AO17" s="33"/>
      <c r="AP17" s="123" t="s">
        <v>147</v>
      </c>
      <c r="AQ17" s="125"/>
      <c r="AT17" s="33"/>
      <c r="AU17" s="44"/>
      <c r="AV17" s="44"/>
      <c r="AW17" s="44"/>
      <c r="AX17" s="44"/>
    </row>
    <row r="18" spans="1:50" s="35" customFormat="1" ht="21" customHeight="1">
      <c r="A18" s="26" t="s">
        <v>45</v>
      </c>
      <c r="B18" s="26">
        <v>53</v>
      </c>
      <c r="C18" s="27">
        <f ca="1" t="shared" si="0"/>
        <v>10</v>
      </c>
      <c r="D18" s="120" t="s">
        <v>181</v>
      </c>
      <c r="E18" s="126" t="s">
        <v>39</v>
      </c>
      <c r="F18" s="126">
        <v>70</v>
      </c>
      <c r="G18" s="239" t="s">
        <v>182</v>
      </c>
      <c r="H18" s="240"/>
      <c r="I18" s="240"/>
      <c r="J18" s="240"/>
      <c r="K18" s="241"/>
      <c r="L18" s="122"/>
      <c r="M18" s="121" t="s">
        <v>41</v>
      </c>
      <c r="N18" s="122"/>
      <c r="O18" s="122"/>
      <c r="P18" s="121" t="s">
        <v>49</v>
      </c>
      <c r="Q18" s="122"/>
      <c r="R18" s="122"/>
      <c r="S18" s="122"/>
      <c r="T18" s="122"/>
      <c r="U18" s="122"/>
      <c r="V18" s="122"/>
      <c r="W18" s="122"/>
      <c r="X18" s="122"/>
      <c r="Y18" s="122"/>
      <c r="Z18" s="121" t="s">
        <v>41</v>
      </c>
      <c r="AA18" s="122"/>
      <c r="AB18" s="122"/>
      <c r="AC18" s="122"/>
      <c r="AD18" s="122"/>
      <c r="AE18" s="122"/>
      <c r="AF18" s="122"/>
      <c r="AG18" s="121"/>
      <c r="AH18" s="122"/>
      <c r="AI18" s="122"/>
      <c r="AJ18" s="121" t="s">
        <v>183</v>
      </c>
      <c r="AK18" s="38"/>
      <c r="AL18" s="33"/>
      <c r="AM18" s="33"/>
      <c r="AN18" s="33"/>
      <c r="AO18" s="33"/>
      <c r="AP18" s="127" t="s">
        <v>150</v>
      </c>
      <c r="AQ18" s="125"/>
      <c r="AT18" s="33"/>
      <c r="AU18" s="44"/>
      <c r="AV18" s="46"/>
      <c r="AW18" s="46"/>
      <c r="AX18" s="46"/>
    </row>
    <row r="19" spans="1:50" s="35" customFormat="1" ht="18" customHeight="1" thickBot="1">
      <c r="A19" s="128"/>
      <c r="B19" s="128"/>
      <c r="C19" s="40"/>
      <c r="D19" s="53"/>
      <c r="E19" s="41"/>
      <c r="F19" s="41"/>
      <c r="G19" s="129"/>
      <c r="H19" s="129"/>
      <c r="I19" s="129"/>
      <c r="J19" s="129"/>
      <c r="K19" s="129"/>
      <c r="L19" s="32"/>
      <c r="M19" s="38"/>
      <c r="N19" s="32"/>
      <c r="O19" s="32"/>
      <c r="P19" s="38"/>
      <c r="Q19" s="32"/>
      <c r="R19" s="32"/>
      <c r="S19" s="32"/>
      <c r="T19" s="32"/>
      <c r="U19" s="32"/>
      <c r="V19" s="32"/>
      <c r="W19" s="32"/>
      <c r="X19" s="32"/>
      <c r="Y19" s="32"/>
      <c r="Z19" s="247" t="s">
        <v>75</v>
      </c>
      <c r="AA19" s="247"/>
      <c r="AB19" s="247"/>
      <c r="AC19" s="247"/>
      <c r="AD19" s="247"/>
      <c r="AE19" s="247"/>
      <c r="AF19" s="32"/>
      <c r="AG19" s="38"/>
      <c r="AH19" s="32"/>
      <c r="AI19" s="32"/>
      <c r="AJ19" s="38"/>
      <c r="AK19" s="38"/>
      <c r="AL19" s="33"/>
      <c r="AM19" s="33"/>
      <c r="AN19" s="33"/>
      <c r="AO19" s="33"/>
      <c r="AP19" s="130"/>
      <c r="AQ19" s="125"/>
      <c r="AT19" s="33"/>
      <c r="AU19" s="44"/>
      <c r="AV19" s="46"/>
      <c r="AW19" s="46"/>
      <c r="AX19" s="46"/>
    </row>
    <row r="20" spans="2:48" s="35" customFormat="1" ht="21" customHeight="1" thickBot="1">
      <c r="B20" s="39"/>
      <c r="C20" s="39"/>
      <c r="D20" s="281" t="s">
        <v>76</v>
      </c>
      <c r="E20" s="281"/>
      <c r="F20" s="281"/>
      <c r="G20" s="22" t="s">
        <v>77</v>
      </c>
      <c r="H20" s="152" t="s">
        <v>34</v>
      </c>
      <c r="I20" s="152" t="s">
        <v>151</v>
      </c>
      <c r="J20" s="22" t="s">
        <v>152</v>
      </c>
      <c r="K20" s="22" t="s">
        <v>17</v>
      </c>
      <c r="L20" s="22" t="s">
        <v>18</v>
      </c>
      <c r="M20" s="22" t="s">
        <v>81</v>
      </c>
      <c r="N20" s="152" t="s">
        <v>29</v>
      </c>
      <c r="O20" s="22" t="s">
        <v>82</v>
      </c>
      <c r="P20" s="152" t="s">
        <v>83</v>
      </c>
      <c r="V20" s="32"/>
      <c r="W20" s="32"/>
      <c r="X20" s="32"/>
      <c r="Y20" s="32"/>
      <c r="Z20" s="242" t="s">
        <v>85</v>
      </c>
      <c r="AA20" s="243"/>
      <c r="AB20" s="243"/>
      <c r="AC20" s="243"/>
      <c r="AD20" s="243"/>
      <c r="AE20" s="244"/>
      <c r="AM20" s="44"/>
      <c r="AN20" s="44"/>
      <c r="AP20" s="125"/>
      <c r="AQ20" s="33"/>
      <c r="AR20" s="33"/>
      <c r="AS20" s="33"/>
      <c r="AU20" s="46"/>
      <c r="AV20" s="46"/>
    </row>
    <row r="21" spans="2:47" s="35" customFormat="1" ht="21" customHeight="1" thickBot="1">
      <c r="B21" s="39"/>
      <c r="C21" s="39"/>
      <c r="D21" s="281"/>
      <c r="E21" s="281"/>
      <c r="F21" s="281"/>
      <c r="G21" s="152" t="s">
        <v>153</v>
      </c>
      <c r="H21" s="47" t="s">
        <v>154</v>
      </c>
      <c r="I21" s="22" t="s">
        <v>80</v>
      </c>
      <c r="J21" s="152" t="s">
        <v>155</v>
      </c>
      <c r="K21" s="22" t="s">
        <v>156</v>
      </c>
      <c r="L21" s="152" t="s">
        <v>28</v>
      </c>
      <c r="M21" s="152" t="s">
        <v>35</v>
      </c>
      <c r="N21" s="152" t="s">
        <v>19</v>
      </c>
      <c r="O21" s="154" t="s">
        <v>84</v>
      </c>
      <c r="P21" s="152" t="s">
        <v>157</v>
      </c>
      <c r="S21" s="48"/>
      <c r="T21" s="48"/>
      <c r="U21" s="48"/>
      <c r="V21" s="48"/>
      <c r="W21" s="48"/>
      <c r="X21" s="48"/>
      <c r="Z21" s="50"/>
      <c r="AA21" s="51"/>
      <c r="AB21" s="51"/>
      <c r="AC21" s="51"/>
      <c r="AD21" s="51"/>
      <c r="AE21" s="52"/>
      <c r="AM21" s="53"/>
      <c r="AN21" s="53"/>
      <c r="AP21" s="131" t="s">
        <v>158</v>
      </c>
      <c r="AQ21" s="125"/>
      <c r="AT21" s="54"/>
      <c r="AU21" s="44"/>
    </row>
    <row r="22" spans="1:40" s="35" customFormat="1" ht="21" customHeight="1" thickBot="1">
      <c r="A22" s="37"/>
      <c r="B22" s="37"/>
      <c r="C22" s="55"/>
      <c r="D22" s="56"/>
      <c r="E22" s="56"/>
      <c r="F22" s="56"/>
      <c r="G22" s="56"/>
      <c r="H22" s="56"/>
      <c r="I22" s="56"/>
      <c r="J22" s="56"/>
      <c r="K22" s="56"/>
      <c r="L22" s="37"/>
      <c r="M22" s="37"/>
      <c r="N22" s="37"/>
      <c r="O22" s="37"/>
      <c r="P22" s="37"/>
      <c r="Q22" s="57"/>
      <c r="R22" s="57"/>
      <c r="S22" s="245" t="s">
        <v>87</v>
      </c>
      <c r="T22" s="246"/>
      <c r="U22" s="246"/>
      <c r="V22" s="246"/>
      <c r="W22" s="246"/>
      <c r="X22" s="212"/>
      <c r="Z22" s="213" t="s">
        <v>88</v>
      </c>
      <c r="AA22" s="214"/>
      <c r="AB22" s="214"/>
      <c r="AC22" s="214"/>
      <c r="AD22" s="214"/>
      <c r="AE22" s="162"/>
      <c r="AM22" s="58"/>
      <c r="AN22" s="58"/>
    </row>
    <row r="23" spans="1:41" s="35" customFormat="1" ht="24.75" customHeight="1">
      <c r="A23" s="59" t="s">
        <v>9</v>
      </c>
      <c r="B23" s="60" t="s">
        <v>10</v>
      </c>
      <c r="C23" s="61" t="s">
        <v>11</v>
      </c>
      <c r="D23" s="62" t="s">
        <v>12</v>
      </c>
      <c r="E23" s="62" t="s">
        <v>13</v>
      </c>
      <c r="F23" s="63" t="s">
        <v>89</v>
      </c>
      <c r="G23" s="64" t="s">
        <v>90</v>
      </c>
      <c r="H23" s="64" t="s">
        <v>91</v>
      </c>
      <c r="I23" s="64" t="s">
        <v>92</v>
      </c>
      <c r="J23" s="64" t="s">
        <v>93</v>
      </c>
      <c r="K23" s="132" t="s">
        <v>94</v>
      </c>
      <c r="L23" s="66" t="s">
        <v>95</v>
      </c>
      <c r="M23" s="248" t="s">
        <v>96</v>
      </c>
      <c r="N23" s="249"/>
      <c r="O23" s="67" t="s">
        <v>97</v>
      </c>
      <c r="P23" s="234" t="s">
        <v>98</v>
      </c>
      <c r="Q23" s="226"/>
      <c r="R23" s="46"/>
      <c r="S23" s="133" t="s">
        <v>154</v>
      </c>
      <c r="T23" s="135"/>
      <c r="U23" s="135"/>
      <c r="V23" s="135"/>
      <c r="W23" s="135"/>
      <c r="X23" s="136"/>
      <c r="Z23" s="137"/>
      <c r="AA23" s="138"/>
      <c r="AB23" s="138"/>
      <c r="AC23" s="138"/>
      <c r="AD23" s="138"/>
      <c r="AE23" s="139"/>
      <c r="AM23" s="53"/>
      <c r="AN23" s="53"/>
      <c r="AO23" s="74"/>
    </row>
    <row r="24" spans="1:43" s="35" customFormat="1" ht="24" customHeight="1">
      <c r="A24" s="75" t="str">
        <f aca="true" ca="1" t="shared" si="1" ref="A24:B33">OFFSET(A24,-15,0)</f>
        <v>PDL</v>
      </c>
      <c r="B24" s="76">
        <f ca="1" t="shared" si="1"/>
        <v>44</v>
      </c>
      <c r="C24" s="77">
        <v>1</v>
      </c>
      <c r="D24" s="120" t="str">
        <f aca="true" ca="1" t="shared" si="2" ref="D24:E33">OFFSET(D24,-15,0)</f>
        <v>LESAUVAGE Pierre</v>
      </c>
      <c r="E24" s="140" t="str">
        <f ca="1" t="shared" si="2"/>
        <v>M</v>
      </c>
      <c r="F24" s="26">
        <v>40</v>
      </c>
      <c r="G24" s="79">
        <v>10</v>
      </c>
      <c r="H24" s="79">
        <v>10</v>
      </c>
      <c r="I24" s="79">
        <v>10</v>
      </c>
      <c r="J24" s="79">
        <v>10</v>
      </c>
      <c r="K24" s="141">
        <v>10</v>
      </c>
      <c r="L24" s="81" t="s">
        <v>99</v>
      </c>
      <c r="M24" s="223">
        <f aca="true" t="shared" si="3" ref="M24:M33">SUM(G24:K24)</f>
        <v>50</v>
      </c>
      <c r="N24" s="224"/>
      <c r="O24" s="82"/>
      <c r="P24" s="225">
        <f aca="true" ca="1" t="shared" si="4" ref="P24:P33">SUM(OFFSET(P24,0,-10),OFFSET(P24,0,-3))</f>
        <v>90</v>
      </c>
      <c r="Q24" s="280"/>
      <c r="R24" s="46"/>
      <c r="S24" s="87"/>
      <c r="T24" s="85"/>
      <c r="U24" s="85"/>
      <c r="V24" s="85"/>
      <c r="W24" s="85"/>
      <c r="X24" s="86"/>
      <c r="Z24" s="83"/>
      <c r="AA24" s="85"/>
      <c r="AB24" s="85"/>
      <c r="AC24" s="85"/>
      <c r="AD24" s="85"/>
      <c r="AE24" s="86"/>
      <c r="AN24" s="53"/>
      <c r="AO24" s="39"/>
      <c r="AQ24" s="125">
        <f aca="true" t="shared" si="5" ref="AQ24:AQ33">COUNT(G24:K24)</f>
        <v>5</v>
      </c>
    </row>
    <row r="25" spans="1:43" s="35" customFormat="1" ht="21" customHeight="1">
      <c r="A25" s="75" t="str">
        <f ca="1" t="shared" si="1"/>
        <v>PDL</v>
      </c>
      <c r="B25" s="76">
        <f ca="1" t="shared" si="1"/>
        <v>72</v>
      </c>
      <c r="C25" s="77">
        <v>2</v>
      </c>
      <c r="D25" s="120" t="str">
        <f ca="1" t="shared" si="2"/>
        <v>MERCEUR Yannick</v>
      </c>
      <c r="E25" s="140" t="str">
        <f ca="1" t="shared" si="2"/>
        <v>M</v>
      </c>
      <c r="F25" s="26">
        <v>10</v>
      </c>
      <c r="G25" s="79">
        <v>0</v>
      </c>
      <c r="H25" s="79">
        <v>10</v>
      </c>
      <c r="I25" s="79">
        <v>0</v>
      </c>
      <c r="J25" s="79">
        <v>10</v>
      </c>
      <c r="K25" s="141">
        <v>0</v>
      </c>
      <c r="L25" s="81" t="s">
        <v>99</v>
      </c>
      <c r="M25" s="223">
        <f t="shared" si="3"/>
        <v>20</v>
      </c>
      <c r="N25" s="224"/>
      <c r="O25" s="82"/>
      <c r="P25" s="225">
        <f ca="1" t="shared" si="4"/>
        <v>30</v>
      </c>
      <c r="Q25" s="280"/>
      <c r="R25" s="46"/>
      <c r="S25" s="83" t="s">
        <v>41</v>
      </c>
      <c r="T25" s="85"/>
      <c r="U25" s="85"/>
      <c r="V25" s="85"/>
      <c r="W25" s="85"/>
      <c r="X25" s="86"/>
      <c r="Z25" s="83"/>
      <c r="AA25" s="85"/>
      <c r="AB25" s="85"/>
      <c r="AC25" s="85"/>
      <c r="AD25" s="85"/>
      <c r="AE25" s="86"/>
      <c r="AM25" s="53"/>
      <c r="AN25" s="53"/>
      <c r="AO25" s="39"/>
      <c r="AQ25" s="125">
        <f t="shared" si="5"/>
        <v>5</v>
      </c>
    </row>
    <row r="26" spans="1:50" s="35" customFormat="1" ht="21" customHeight="1">
      <c r="A26" s="75" t="str">
        <f ca="1" t="shared" si="1"/>
        <v>PDL</v>
      </c>
      <c r="B26" s="76">
        <f ca="1" t="shared" si="1"/>
        <v>44</v>
      </c>
      <c r="C26" s="77">
        <v>3</v>
      </c>
      <c r="D26" s="120" t="str">
        <f ca="1" t="shared" si="2"/>
        <v>THOMAS Kilian</v>
      </c>
      <c r="E26" s="140" t="str">
        <f ca="1" t="shared" si="2"/>
        <v>M</v>
      </c>
      <c r="F26" s="26">
        <v>90</v>
      </c>
      <c r="G26" s="79">
        <v>0</v>
      </c>
      <c r="H26" s="79">
        <v>0</v>
      </c>
      <c r="I26" s="79">
        <v>10</v>
      </c>
      <c r="J26" s="79" t="str">
        <f>IF(L26&lt;&gt;"","-","")</f>
        <v>-</v>
      </c>
      <c r="K26" s="141" t="str">
        <f>IF(L26&lt;&gt;"","-","")</f>
        <v>-</v>
      </c>
      <c r="L26" s="81" t="s">
        <v>100</v>
      </c>
      <c r="M26" s="223">
        <f t="shared" si="3"/>
        <v>10</v>
      </c>
      <c r="N26" s="224"/>
      <c r="O26" s="82"/>
      <c r="P26" s="238">
        <f ca="1" t="shared" si="4"/>
        <v>100</v>
      </c>
      <c r="Q26" s="280"/>
      <c r="R26" s="46"/>
      <c r="S26" s="87"/>
      <c r="T26" s="85"/>
      <c r="U26" s="85"/>
      <c r="V26" s="85"/>
      <c r="W26" s="85"/>
      <c r="X26" s="86"/>
      <c r="Z26" s="83"/>
      <c r="AA26" s="85"/>
      <c r="AB26" s="85"/>
      <c r="AC26" s="85"/>
      <c r="AD26" s="85"/>
      <c r="AE26" s="86"/>
      <c r="AM26" s="53"/>
      <c r="AN26" s="53"/>
      <c r="AO26" s="39"/>
      <c r="AQ26" s="125">
        <f t="shared" si="5"/>
        <v>3</v>
      </c>
      <c r="AR26" s="23"/>
      <c r="AT26" s="24"/>
      <c r="AU26" s="24"/>
      <c r="AV26" s="53"/>
      <c r="AW26" s="53"/>
      <c r="AX26" s="53"/>
    </row>
    <row r="27" spans="1:50" s="35" customFormat="1" ht="21" customHeight="1">
      <c r="A27" s="75" t="str">
        <f ca="1" t="shared" si="1"/>
        <v>PDL</v>
      </c>
      <c r="B27" s="76">
        <f ca="1" t="shared" si="1"/>
        <v>53</v>
      </c>
      <c r="C27" s="77">
        <v>4</v>
      </c>
      <c r="D27" s="120" t="str">
        <f ca="1" t="shared" si="2"/>
        <v>BUFFET Corentin</v>
      </c>
      <c r="E27" s="140" t="str">
        <f ca="1" t="shared" si="2"/>
        <v>M</v>
      </c>
      <c r="F27" s="26">
        <v>84</v>
      </c>
      <c r="G27" s="79">
        <v>10</v>
      </c>
      <c r="H27" s="79">
        <v>0</v>
      </c>
      <c r="I27" s="79">
        <v>0</v>
      </c>
      <c r="J27" s="79">
        <v>0</v>
      </c>
      <c r="K27" s="141">
        <v>0</v>
      </c>
      <c r="L27" s="81" t="s">
        <v>99</v>
      </c>
      <c r="M27" s="223">
        <f t="shared" si="3"/>
        <v>10</v>
      </c>
      <c r="N27" s="224"/>
      <c r="O27" s="82"/>
      <c r="P27" s="225">
        <f ca="1" t="shared" si="4"/>
        <v>94</v>
      </c>
      <c r="Q27" s="280"/>
      <c r="R27" s="46"/>
      <c r="S27" s="87"/>
      <c r="T27" s="85"/>
      <c r="U27" s="85"/>
      <c r="V27" s="85"/>
      <c r="W27" s="85"/>
      <c r="X27" s="86"/>
      <c r="Z27" s="83"/>
      <c r="AA27" s="85"/>
      <c r="AB27" s="85"/>
      <c r="AC27" s="85"/>
      <c r="AD27" s="85"/>
      <c r="AE27" s="86"/>
      <c r="AM27" s="53"/>
      <c r="AN27" s="53"/>
      <c r="AO27" s="39"/>
      <c r="AQ27" s="125">
        <f t="shared" si="5"/>
        <v>5</v>
      </c>
      <c r="AR27" s="24"/>
      <c r="AT27" s="24"/>
      <c r="AU27" s="24"/>
      <c r="AV27" s="53"/>
      <c r="AW27" s="53"/>
      <c r="AX27" s="53"/>
    </row>
    <row r="28" spans="1:50" s="35" customFormat="1" ht="21" customHeight="1">
      <c r="A28" s="75" t="str">
        <f ca="1" t="shared" si="1"/>
        <v>PDL</v>
      </c>
      <c r="B28" s="76">
        <f ca="1" t="shared" si="1"/>
        <v>49</v>
      </c>
      <c r="C28" s="77">
        <v>5</v>
      </c>
      <c r="D28" s="120" t="str">
        <f ca="1" t="shared" si="2"/>
        <v>SIMON Brice</v>
      </c>
      <c r="E28" s="140" t="str">
        <f ca="1" t="shared" si="2"/>
        <v>M</v>
      </c>
      <c r="F28" s="26">
        <v>0</v>
      </c>
      <c r="G28" s="79">
        <v>7</v>
      </c>
      <c r="H28" s="79">
        <v>10</v>
      </c>
      <c r="I28" s="79">
        <v>0</v>
      </c>
      <c r="J28" s="79">
        <v>0</v>
      </c>
      <c r="K28" s="141">
        <v>0</v>
      </c>
      <c r="L28" s="81" t="s">
        <v>99</v>
      </c>
      <c r="M28" s="223">
        <f t="shared" si="3"/>
        <v>17</v>
      </c>
      <c r="N28" s="224"/>
      <c r="O28" s="82"/>
      <c r="P28" s="225">
        <f ca="1" t="shared" si="4"/>
        <v>17</v>
      </c>
      <c r="Q28" s="280"/>
      <c r="R28" s="46"/>
      <c r="S28" s="87"/>
      <c r="T28" s="85"/>
      <c r="U28" s="85"/>
      <c r="V28" s="85"/>
      <c r="W28" s="85"/>
      <c r="X28" s="86"/>
      <c r="Z28" s="83"/>
      <c r="AA28" s="85"/>
      <c r="AB28" s="85"/>
      <c r="AC28" s="85"/>
      <c r="AD28" s="85"/>
      <c r="AE28" s="86"/>
      <c r="AM28" s="53"/>
      <c r="AN28" s="53"/>
      <c r="AO28" s="39"/>
      <c r="AQ28" s="125">
        <f t="shared" si="5"/>
        <v>5</v>
      </c>
      <c r="AR28" s="33"/>
      <c r="AT28" s="24"/>
      <c r="AU28" s="24"/>
      <c r="AV28" s="53"/>
      <c r="AW28" s="53"/>
      <c r="AX28" s="53"/>
    </row>
    <row r="29" spans="1:44" s="35" customFormat="1" ht="21" customHeight="1">
      <c r="A29" s="75" t="str">
        <f ca="1" t="shared" si="1"/>
        <v>PDL</v>
      </c>
      <c r="B29" s="76">
        <f ca="1" t="shared" si="1"/>
        <v>49</v>
      </c>
      <c r="C29" s="77">
        <v>6</v>
      </c>
      <c r="D29" s="120" t="str">
        <f ca="1" t="shared" si="2"/>
        <v>BER Xavier</v>
      </c>
      <c r="E29" s="140" t="str">
        <f ca="1" t="shared" si="2"/>
        <v>M</v>
      </c>
      <c r="F29" s="26">
        <v>97</v>
      </c>
      <c r="G29" s="79">
        <v>0</v>
      </c>
      <c r="H29" s="79">
        <v>10</v>
      </c>
      <c r="I29" s="79" t="str">
        <f>IF(L29&lt;&gt;"","-","")</f>
        <v>-</v>
      </c>
      <c r="J29" s="79" t="str">
        <f>IF(L29&lt;&gt;"","-","")</f>
        <v>-</v>
      </c>
      <c r="K29" s="141" t="str">
        <f>IF(L29&lt;&gt;"","-","")</f>
        <v>-</v>
      </c>
      <c r="L29" s="81" t="s">
        <v>100</v>
      </c>
      <c r="M29" s="223">
        <f t="shared" si="3"/>
        <v>10</v>
      </c>
      <c r="N29" s="224"/>
      <c r="O29" s="82"/>
      <c r="P29" s="238">
        <f ca="1" t="shared" si="4"/>
        <v>107</v>
      </c>
      <c r="Q29" s="226"/>
      <c r="R29" s="46"/>
      <c r="S29" s="87"/>
      <c r="T29" s="85"/>
      <c r="U29" s="85"/>
      <c r="V29" s="85"/>
      <c r="W29" s="85"/>
      <c r="X29" s="86"/>
      <c r="Z29" s="83"/>
      <c r="AA29" s="85"/>
      <c r="AB29" s="85"/>
      <c r="AC29" s="85"/>
      <c r="AD29" s="85"/>
      <c r="AE29" s="86"/>
      <c r="AM29" s="53"/>
      <c r="AN29" s="53"/>
      <c r="AO29" s="39"/>
      <c r="AQ29" s="125">
        <f t="shared" si="5"/>
        <v>2</v>
      </c>
      <c r="AR29" s="24"/>
    </row>
    <row r="30" spans="1:44" s="35" customFormat="1" ht="21" customHeight="1">
      <c r="A30" s="75" t="str">
        <f ca="1" t="shared" si="1"/>
        <v>PDL</v>
      </c>
      <c r="B30" s="76">
        <f ca="1" t="shared" si="1"/>
        <v>85</v>
      </c>
      <c r="C30" s="77">
        <v>7</v>
      </c>
      <c r="D30" s="153" t="str">
        <f ca="1" t="shared" si="2"/>
        <v>BOISSEAU Christian</v>
      </c>
      <c r="E30" s="140" t="str">
        <f ca="1" t="shared" si="2"/>
        <v>M</v>
      </c>
      <c r="F30" s="26">
        <v>20</v>
      </c>
      <c r="G30" s="79">
        <v>0</v>
      </c>
      <c r="H30" s="79">
        <v>0</v>
      </c>
      <c r="I30" s="79">
        <v>0</v>
      </c>
      <c r="J30" s="79">
        <v>0</v>
      </c>
      <c r="K30" s="141">
        <v>0</v>
      </c>
      <c r="L30" s="81"/>
      <c r="M30" s="223">
        <f t="shared" si="3"/>
        <v>0</v>
      </c>
      <c r="N30" s="224"/>
      <c r="O30" s="82"/>
      <c r="P30" s="225">
        <f ca="1" t="shared" si="4"/>
        <v>20</v>
      </c>
      <c r="Q30" s="226"/>
      <c r="R30" s="46"/>
      <c r="S30" s="87"/>
      <c r="T30" s="85"/>
      <c r="U30" s="85"/>
      <c r="V30" s="85"/>
      <c r="W30" s="85"/>
      <c r="X30" s="86"/>
      <c r="Z30" s="83"/>
      <c r="AA30" s="85"/>
      <c r="AB30" s="85"/>
      <c r="AC30" s="85"/>
      <c r="AD30" s="85"/>
      <c r="AE30" s="86"/>
      <c r="AM30" s="53"/>
      <c r="AN30" s="53"/>
      <c r="AO30" s="39"/>
      <c r="AQ30" s="125">
        <f t="shared" si="5"/>
        <v>5</v>
      </c>
      <c r="AR30" s="24"/>
    </row>
    <row r="31" spans="1:44" s="35" customFormat="1" ht="21" customHeight="1">
      <c r="A31" s="75" t="str">
        <f ca="1" t="shared" si="1"/>
        <v>PDL</v>
      </c>
      <c r="B31" s="76">
        <f ca="1" t="shared" si="1"/>
        <v>49</v>
      </c>
      <c r="C31" s="77">
        <v>8</v>
      </c>
      <c r="D31" s="153" t="str">
        <f ca="1" t="shared" si="2"/>
        <v>FISSON Vincent</v>
      </c>
      <c r="E31" s="140" t="str">
        <f ca="1" t="shared" si="2"/>
        <v>M</v>
      </c>
      <c r="F31" s="26">
        <v>67</v>
      </c>
      <c r="G31" s="79">
        <v>0</v>
      </c>
      <c r="H31" s="79">
        <v>0</v>
      </c>
      <c r="I31" s="79">
        <v>10</v>
      </c>
      <c r="J31" s="79">
        <v>10</v>
      </c>
      <c r="K31" s="141">
        <f>IF(L31&lt;&gt;"","-","")</f>
      </c>
      <c r="L31" s="81"/>
      <c r="M31" s="223">
        <f t="shared" si="3"/>
        <v>20</v>
      </c>
      <c r="N31" s="224"/>
      <c r="O31" s="82"/>
      <c r="P31" s="225">
        <f ca="1" t="shared" si="4"/>
        <v>87</v>
      </c>
      <c r="Q31" s="280"/>
      <c r="R31" s="46"/>
      <c r="S31" s="87"/>
      <c r="T31" s="85"/>
      <c r="U31" s="85"/>
      <c r="V31" s="85"/>
      <c r="W31" s="85"/>
      <c r="X31" s="86"/>
      <c r="Z31" s="83"/>
      <c r="AA31" s="85"/>
      <c r="AB31" s="85"/>
      <c r="AC31" s="85"/>
      <c r="AD31" s="85"/>
      <c r="AE31" s="86"/>
      <c r="AM31" s="53"/>
      <c r="AN31" s="53"/>
      <c r="AO31" s="39"/>
      <c r="AQ31" s="125">
        <f t="shared" si="5"/>
        <v>4</v>
      </c>
      <c r="AR31" s="24"/>
    </row>
    <row r="32" spans="1:45" s="35" customFormat="1" ht="21" customHeight="1">
      <c r="A32" s="75" t="str">
        <f ca="1" t="shared" si="1"/>
        <v>PDL</v>
      </c>
      <c r="B32" s="76">
        <f ca="1" t="shared" si="1"/>
        <v>49</v>
      </c>
      <c r="C32" s="77">
        <v>9</v>
      </c>
      <c r="D32" s="153" t="str">
        <f ca="1" t="shared" si="2"/>
        <v>MAIGNAN Benjamin</v>
      </c>
      <c r="E32" s="140" t="str">
        <f ca="1" t="shared" si="2"/>
        <v>M</v>
      </c>
      <c r="F32" s="26">
        <v>0</v>
      </c>
      <c r="G32" s="79">
        <v>0</v>
      </c>
      <c r="H32" s="79">
        <v>0</v>
      </c>
      <c r="I32" s="79">
        <v>0</v>
      </c>
      <c r="J32" s="79">
        <v>0</v>
      </c>
      <c r="K32" s="141">
        <v>10</v>
      </c>
      <c r="L32" s="81"/>
      <c r="M32" s="223">
        <f t="shared" si="3"/>
        <v>10</v>
      </c>
      <c r="N32" s="224"/>
      <c r="O32" s="82"/>
      <c r="P32" s="234">
        <f ca="1" t="shared" si="4"/>
        <v>10</v>
      </c>
      <c r="Q32" s="226"/>
      <c r="R32" s="102"/>
      <c r="S32" s="87"/>
      <c r="T32" s="85"/>
      <c r="U32" s="85"/>
      <c r="V32" s="85"/>
      <c r="W32" s="85"/>
      <c r="X32" s="86"/>
      <c r="Z32" s="83"/>
      <c r="AA32" s="85"/>
      <c r="AB32" s="85"/>
      <c r="AC32" s="85"/>
      <c r="AD32" s="85"/>
      <c r="AE32" s="86"/>
      <c r="AN32" s="106"/>
      <c r="AO32" s="106"/>
      <c r="AP32" s="106"/>
      <c r="AQ32" s="125">
        <f t="shared" si="5"/>
        <v>5</v>
      </c>
      <c r="AR32" s="53"/>
      <c r="AS32" s="53"/>
    </row>
    <row r="33" spans="1:45" s="35" customFormat="1" ht="21" customHeight="1" thickBot="1">
      <c r="A33" s="88" t="str">
        <f ca="1" t="shared" si="1"/>
        <v>PDL</v>
      </c>
      <c r="B33" s="89">
        <f ca="1" t="shared" si="1"/>
        <v>53</v>
      </c>
      <c r="C33" s="90">
        <v>10</v>
      </c>
      <c r="D33" s="142" t="str">
        <f ca="1" t="shared" si="2"/>
        <v>PENTECOUTEAU Gael</v>
      </c>
      <c r="E33" s="143" t="str">
        <f ca="1" t="shared" si="2"/>
        <v>M</v>
      </c>
      <c r="F33" s="92">
        <v>0</v>
      </c>
      <c r="G33" s="93">
        <v>0</v>
      </c>
      <c r="H33" s="93">
        <v>10</v>
      </c>
      <c r="I33" s="93">
        <v>0</v>
      </c>
      <c r="J33" s="93">
        <v>10</v>
      </c>
      <c r="K33" s="144">
        <v>10</v>
      </c>
      <c r="L33" s="95" t="s">
        <v>99</v>
      </c>
      <c r="M33" s="235">
        <f t="shared" si="3"/>
        <v>30</v>
      </c>
      <c r="N33" s="236"/>
      <c r="O33" s="82"/>
      <c r="P33" s="234">
        <f ca="1" t="shared" si="4"/>
        <v>30</v>
      </c>
      <c r="Q33" s="226"/>
      <c r="R33" s="102"/>
      <c r="S33" s="100" t="s">
        <v>57</v>
      </c>
      <c r="T33" s="98"/>
      <c r="U33" s="98"/>
      <c r="V33" s="98"/>
      <c r="W33" s="98"/>
      <c r="X33" s="99"/>
      <c r="Z33" s="100"/>
      <c r="AA33" s="98"/>
      <c r="AB33" s="98"/>
      <c r="AC33" s="98"/>
      <c r="AD33" s="98"/>
      <c r="AE33" s="99"/>
      <c r="AN33" s="106"/>
      <c r="AO33" s="106"/>
      <c r="AP33" s="106"/>
      <c r="AQ33" s="125">
        <f t="shared" si="5"/>
        <v>5</v>
      </c>
      <c r="AR33" s="53"/>
      <c r="AS33" s="53"/>
    </row>
    <row r="34" spans="1:37" s="35" customFormat="1" ht="13.5" customHeight="1">
      <c r="A34" s="37"/>
      <c r="B34" s="37"/>
      <c r="C34" s="237" t="s">
        <v>101</v>
      </c>
      <c r="D34" s="237"/>
      <c r="E34" s="237"/>
      <c r="F34" s="237"/>
      <c r="G34" s="237"/>
      <c r="H34" s="237"/>
      <c r="I34" s="237"/>
      <c r="J34" s="237"/>
      <c r="K34" s="237"/>
      <c r="L34" s="237"/>
      <c r="M34" s="233" t="s">
        <v>102</v>
      </c>
      <c r="N34" s="233"/>
      <c r="O34" s="233"/>
      <c r="P34" s="233"/>
      <c r="Q34" s="233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110"/>
      <c r="AG34" s="110"/>
      <c r="AH34" s="110"/>
      <c r="AI34" s="110"/>
      <c r="AJ34" s="110"/>
      <c r="AK34" s="37"/>
    </row>
    <row r="35" spans="1:39" s="35" customFormat="1" ht="14.25" customHeight="1" hidden="1">
      <c r="A35" s="37"/>
      <c r="B35" s="37"/>
      <c r="C35" s="145">
        <f>COUNT(L35:AJ35,S42:X42,Z42:AE42)</f>
        <v>22</v>
      </c>
      <c r="D35" s="145"/>
      <c r="E35" s="125"/>
      <c r="F35" s="125"/>
      <c r="G35" s="276" t="s">
        <v>103</v>
      </c>
      <c r="H35" s="277"/>
      <c r="I35" s="277"/>
      <c r="J35" s="277"/>
      <c r="K35" s="277"/>
      <c r="L35" s="112">
        <v>1</v>
      </c>
      <c r="M35" s="112">
        <v>2</v>
      </c>
      <c r="N35" s="112">
        <v>3</v>
      </c>
      <c r="O35" s="112">
        <v>4</v>
      </c>
      <c r="P35" s="112">
        <v>5</v>
      </c>
      <c r="Q35" s="112">
        <v>6</v>
      </c>
      <c r="R35" s="112">
        <v>7</v>
      </c>
      <c r="S35" s="112">
        <v>8</v>
      </c>
      <c r="T35" s="112">
        <v>9</v>
      </c>
      <c r="U35" s="112">
        <v>10</v>
      </c>
      <c r="V35" s="112">
        <v>11</v>
      </c>
      <c r="W35" s="112"/>
      <c r="X35" s="112">
        <v>12</v>
      </c>
      <c r="Y35" s="112">
        <v>13</v>
      </c>
      <c r="Z35" s="112">
        <v>14</v>
      </c>
      <c r="AA35" s="112">
        <v>15</v>
      </c>
      <c r="AB35" s="112">
        <v>16</v>
      </c>
      <c r="AC35" s="112">
        <v>17</v>
      </c>
      <c r="AD35" s="112"/>
      <c r="AE35" s="112">
        <v>18</v>
      </c>
      <c r="AF35" s="112">
        <v>19</v>
      </c>
      <c r="AG35" s="112"/>
      <c r="AH35" s="112"/>
      <c r="AI35" s="112">
        <v>20</v>
      </c>
      <c r="AJ35" s="112">
        <v>21</v>
      </c>
      <c r="AK35" s="114"/>
      <c r="AL35" s="44"/>
      <c r="AM35" s="44"/>
    </row>
    <row r="36" spans="1:39" s="35" customFormat="1" ht="14.25" customHeight="1" hidden="1">
      <c r="A36" s="37"/>
      <c r="B36" s="37"/>
      <c r="C36" s="125"/>
      <c r="D36" s="125"/>
      <c r="E36" s="125"/>
      <c r="F36" s="125"/>
      <c r="G36" s="278" t="s">
        <v>104</v>
      </c>
      <c r="H36" s="279"/>
      <c r="I36" s="279"/>
      <c r="J36" s="279"/>
      <c r="K36" s="279"/>
      <c r="L36" s="112">
        <v>1</v>
      </c>
      <c r="M36" s="112">
        <v>1</v>
      </c>
      <c r="N36" s="112">
        <v>1</v>
      </c>
      <c r="O36" s="112">
        <v>1</v>
      </c>
      <c r="P36" s="112">
        <v>1</v>
      </c>
      <c r="Q36" s="112">
        <v>2</v>
      </c>
      <c r="R36" s="112">
        <v>2</v>
      </c>
      <c r="S36" s="112">
        <v>2</v>
      </c>
      <c r="T36" s="112">
        <v>2</v>
      </c>
      <c r="U36" s="112">
        <v>2</v>
      </c>
      <c r="V36" s="112">
        <v>3</v>
      </c>
      <c r="W36" s="112"/>
      <c r="X36" s="112">
        <v>3</v>
      </c>
      <c r="Y36" s="112">
        <v>3</v>
      </c>
      <c r="Z36" s="112">
        <v>4</v>
      </c>
      <c r="AA36" s="112">
        <v>4</v>
      </c>
      <c r="AB36" s="112">
        <v>4</v>
      </c>
      <c r="AC36" s="112">
        <v>3</v>
      </c>
      <c r="AD36" s="112"/>
      <c r="AE36" s="112">
        <v>5</v>
      </c>
      <c r="AF36" s="112">
        <v>4</v>
      </c>
      <c r="AG36" s="112"/>
      <c r="AH36" s="112"/>
      <c r="AI36" s="112">
        <v>5</v>
      </c>
      <c r="AJ36" s="112">
        <v>5</v>
      </c>
      <c r="AK36" s="114"/>
      <c r="AL36" s="44"/>
      <c r="AM36" s="44"/>
    </row>
    <row r="37" spans="1:37" s="35" customFormat="1" ht="14.25" customHeight="1" hidden="1">
      <c r="A37" s="37"/>
      <c r="B37" s="37"/>
      <c r="C37" s="145"/>
      <c r="D37" s="125"/>
      <c r="E37" s="125"/>
      <c r="F37" s="125"/>
      <c r="G37" s="278" t="s">
        <v>105</v>
      </c>
      <c r="H37" s="279"/>
      <c r="I37" s="279"/>
      <c r="J37" s="279"/>
      <c r="K37" s="279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4"/>
    </row>
    <row r="38" spans="1:45" s="35" customFormat="1" ht="5.25" customHeight="1" hidden="1">
      <c r="A38" s="1"/>
      <c r="B38" s="1"/>
      <c r="C38" s="146"/>
      <c r="D38" s="125"/>
      <c r="E38" s="147"/>
      <c r="F38" s="148"/>
      <c r="G38" s="147"/>
      <c r="H38" s="147"/>
      <c r="I38" s="147"/>
      <c r="J38" s="147"/>
      <c r="K38" s="147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15"/>
      <c r="AL38" s="3"/>
      <c r="AM38" s="3"/>
      <c r="AN38" s="3"/>
      <c r="AO38" s="3"/>
      <c r="AP38" s="3"/>
      <c r="AQ38" s="3"/>
      <c r="AR38" s="3"/>
      <c r="AS38" s="3"/>
    </row>
    <row r="39" spans="1:45" ht="15" hidden="1">
      <c r="A39" s="1"/>
      <c r="B39" s="1"/>
      <c r="C39" s="146"/>
      <c r="D39" s="119"/>
      <c r="E39" s="147"/>
      <c r="F39" s="148"/>
      <c r="G39" s="147"/>
      <c r="H39" s="147"/>
      <c r="I39" s="147"/>
      <c r="J39" s="147"/>
      <c r="K39" s="147"/>
      <c r="L39" s="150">
        <v>10</v>
      </c>
      <c r="M39" s="150">
        <v>0</v>
      </c>
      <c r="N39" s="150">
        <v>0</v>
      </c>
      <c r="O39" s="150">
        <v>7</v>
      </c>
      <c r="P39" s="150">
        <v>0</v>
      </c>
      <c r="Q39" s="150">
        <v>10</v>
      </c>
      <c r="R39" s="150">
        <v>0</v>
      </c>
      <c r="S39" s="150">
        <v>10</v>
      </c>
      <c r="T39" s="150">
        <v>0</v>
      </c>
      <c r="U39" s="150">
        <v>10</v>
      </c>
      <c r="V39" s="150">
        <v>10</v>
      </c>
      <c r="W39" s="150"/>
      <c r="X39" s="150">
        <v>10</v>
      </c>
      <c r="Y39" s="150">
        <v>10</v>
      </c>
      <c r="Z39" s="150">
        <v>0</v>
      </c>
      <c r="AA39" s="150">
        <v>10</v>
      </c>
      <c r="AB39" s="150">
        <v>0</v>
      </c>
      <c r="AC39" s="150">
        <v>0</v>
      </c>
      <c r="AD39" s="150"/>
      <c r="AE39" s="150">
        <v>10</v>
      </c>
      <c r="AF39" s="151">
        <v>10</v>
      </c>
      <c r="AG39" s="151"/>
      <c r="AH39" s="151"/>
      <c r="AI39" s="151">
        <v>0</v>
      </c>
      <c r="AJ39" s="151">
        <v>0</v>
      </c>
      <c r="AK39" s="3"/>
      <c r="AL39" s="3"/>
      <c r="AM39" s="3"/>
      <c r="AN39" s="3"/>
      <c r="AO39" s="3"/>
      <c r="AP39" s="3"/>
      <c r="AQ39" s="3"/>
      <c r="AR39" s="3"/>
      <c r="AS39" s="3"/>
    </row>
    <row r="40" spans="3:36" ht="15" hidden="1">
      <c r="C40" s="119"/>
      <c r="D40" s="119"/>
      <c r="E40" s="119"/>
      <c r="F40" s="119"/>
      <c r="G40" s="119"/>
      <c r="H40" s="119"/>
      <c r="I40" s="119"/>
      <c r="J40" s="119"/>
      <c r="K40" s="119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16"/>
    </row>
    <row r="41" spans="3:35" ht="5.25" customHeight="1" hidden="1"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</row>
    <row r="42" spans="3:31" ht="14.25" customHeight="1" hidden="1">
      <c r="C42" s="119"/>
      <c r="D42" s="125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51">
        <v>22</v>
      </c>
      <c r="T42" s="151"/>
      <c r="U42" s="151"/>
      <c r="V42" s="151"/>
      <c r="W42" s="151"/>
      <c r="X42" s="151"/>
      <c r="Z42" s="151"/>
      <c r="AA42" s="151"/>
      <c r="AB42" s="151"/>
      <c r="AC42" s="151"/>
      <c r="AD42" s="151"/>
      <c r="AE42" s="151"/>
    </row>
    <row r="43" spans="3:31" ht="15" hidden="1">
      <c r="C43" s="119"/>
      <c r="D43" s="125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50">
        <v>5</v>
      </c>
      <c r="T43" s="150"/>
      <c r="U43" s="150"/>
      <c r="V43" s="150"/>
      <c r="W43" s="150"/>
      <c r="X43" s="150"/>
      <c r="Z43" s="150"/>
      <c r="AA43" s="150"/>
      <c r="AB43" s="150"/>
      <c r="AC43" s="150"/>
      <c r="AD43" s="150"/>
      <c r="AE43" s="150"/>
    </row>
    <row r="44" spans="3:31" ht="15" hidden="1"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50">
        <v>5</v>
      </c>
      <c r="T44" s="150"/>
      <c r="U44" s="150"/>
      <c r="V44" s="150"/>
      <c r="W44" s="150"/>
      <c r="X44" s="150"/>
      <c r="Z44" s="150"/>
      <c r="AA44" s="150"/>
      <c r="AB44" s="150"/>
      <c r="AC44" s="150"/>
      <c r="AD44" s="150"/>
      <c r="AE44" s="150"/>
    </row>
    <row r="45" spans="3:30" ht="4.5" customHeight="1" hidden="1"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</row>
    <row r="46" spans="3:31" ht="15" hidden="1"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50">
        <v>0</v>
      </c>
      <c r="T46" s="150"/>
      <c r="U46" s="150"/>
      <c r="V46" s="150"/>
      <c r="W46" s="150"/>
      <c r="X46" s="150"/>
      <c r="Z46" s="150"/>
      <c r="AA46" s="150"/>
      <c r="AB46" s="150"/>
      <c r="AC46" s="150"/>
      <c r="AD46" s="150"/>
      <c r="AE46" s="150"/>
    </row>
    <row r="47" spans="3:31" ht="15" hidden="1"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50">
        <v>10</v>
      </c>
      <c r="T47" s="150"/>
      <c r="U47" s="150"/>
      <c r="V47" s="150"/>
      <c r="W47" s="150"/>
      <c r="X47" s="150"/>
      <c r="Z47" s="150"/>
      <c r="AA47" s="150"/>
      <c r="AB47" s="150"/>
      <c r="AC47" s="150"/>
      <c r="AD47" s="150"/>
      <c r="AE47" s="150"/>
    </row>
  </sheetData>
  <sheetProtection selectLockedCells="1"/>
  <mergeCells count="57">
    <mergeCell ref="D20:F21"/>
    <mergeCell ref="X1:Z1"/>
    <mergeCell ref="D2:F2"/>
    <mergeCell ref="G2:K2"/>
    <mergeCell ref="M2:N2"/>
    <mergeCell ref="O2:R2"/>
    <mergeCell ref="X2:X3"/>
    <mergeCell ref="Y2:Y3"/>
    <mergeCell ref="Z2:Z3"/>
    <mergeCell ref="G4:K6"/>
    <mergeCell ref="Z5:AB6"/>
    <mergeCell ref="AC5:AE6"/>
    <mergeCell ref="M6:O6"/>
    <mergeCell ref="G8:K8"/>
    <mergeCell ref="G13:K13"/>
    <mergeCell ref="G14:K14"/>
    <mergeCell ref="D5:F5"/>
    <mergeCell ref="M5:W5"/>
    <mergeCell ref="G9:K9"/>
    <mergeCell ref="G10:K10"/>
    <mergeCell ref="G11:K11"/>
    <mergeCell ref="G12:K12"/>
    <mergeCell ref="P24:Q24"/>
    <mergeCell ref="Z22:AE22"/>
    <mergeCell ref="S22:X22"/>
    <mergeCell ref="Z19:AE19"/>
    <mergeCell ref="Z20:AE20"/>
    <mergeCell ref="M30:N30"/>
    <mergeCell ref="M25:N25"/>
    <mergeCell ref="P25:Q25"/>
    <mergeCell ref="G15:K15"/>
    <mergeCell ref="G16:K16"/>
    <mergeCell ref="G17:K17"/>
    <mergeCell ref="G18:K18"/>
    <mergeCell ref="M23:N23"/>
    <mergeCell ref="P23:Q23"/>
    <mergeCell ref="M24:N24"/>
    <mergeCell ref="C34:L34"/>
    <mergeCell ref="M34:Q34"/>
    <mergeCell ref="M26:N26"/>
    <mergeCell ref="P26:Q26"/>
    <mergeCell ref="M27:N27"/>
    <mergeCell ref="P27:Q27"/>
    <mergeCell ref="M28:N28"/>
    <mergeCell ref="P28:Q28"/>
    <mergeCell ref="M29:N29"/>
    <mergeCell ref="P29:Q29"/>
    <mergeCell ref="G35:K35"/>
    <mergeCell ref="P30:Q30"/>
    <mergeCell ref="G36:K36"/>
    <mergeCell ref="G37:K37"/>
    <mergeCell ref="M31:N31"/>
    <mergeCell ref="P31:Q31"/>
    <mergeCell ref="M32:N32"/>
    <mergeCell ref="P32:Q32"/>
    <mergeCell ref="M33:N33"/>
    <mergeCell ref="P33:Q33"/>
  </mergeCells>
  <printOptions horizontalCentered="1"/>
  <pageMargins left="0.25" right="0.25" top="0.13" bottom="0.14" header="0.13" footer="0.14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6" zoomScaleNormal="86" workbookViewId="0" topLeftCell="C8">
      <pane ySplit="1" topLeftCell="BM12" activePane="bottomLeft" state="frozen"/>
      <selection pane="topLeft" activeCell="G18" sqref="G18:K18"/>
      <selection pane="bottomLeft" activeCell="G8" sqref="G8:K8"/>
    </sheetView>
  </sheetViews>
  <sheetFormatPr defaultColWidth="4.00390625" defaultRowHeight="12.75"/>
  <cols>
    <col min="1" max="1" width="6.140625" style="8" hidden="1" customWidth="1"/>
    <col min="2" max="2" width="5.140625" style="8" hidden="1" customWidth="1"/>
    <col min="3" max="3" width="4.421875" style="8" customWidth="1"/>
    <col min="4" max="4" width="22.140625" style="8" customWidth="1"/>
    <col min="5" max="5" width="3.140625" style="8" customWidth="1"/>
    <col min="6" max="6" width="7.7109375" style="8" customWidth="1"/>
    <col min="7" max="11" width="3.8515625" style="8" customWidth="1"/>
    <col min="12" max="41" width="4.00390625" style="8" customWidth="1"/>
    <col min="42" max="42" width="27.28125" style="8" hidden="1" customWidth="1"/>
    <col min="43" max="43" width="4.00390625" style="8" hidden="1" customWidth="1"/>
    <col min="44" max="45" width="4.00390625" style="8" customWidth="1"/>
    <col min="46" max="46" width="10.421875" style="13" customWidth="1"/>
    <col min="47" max="240" width="11.421875" style="8" customWidth="1"/>
    <col min="241" max="241" width="4.421875" style="8" customWidth="1"/>
    <col min="242" max="242" width="22.140625" style="8" customWidth="1"/>
    <col min="243" max="243" width="3.140625" style="8" customWidth="1"/>
    <col min="244" max="244" width="7.7109375" style="8" customWidth="1"/>
    <col min="245" max="245" width="19.421875" style="8" customWidth="1"/>
    <col min="246" max="252" width="4.00390625" style="8" customWidth="1"/>
    <col min="253" max="254" width="11.421875" style="8" customWidth="1"/>
    <col min="255" max="16384" width="4.00390625" style="8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263" t="s">
        <v>0</v>
      </c>
      <c r="Y1" s="263"/>
      <c r="Z1" s="263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9"/>
      <c r="D2" s="264" t="s">
        <v>1</v>
      </c>
      <c r="E2" s="264"/>
      <c r="F2" s="265"/>
      <c r="G2" s="266" t="s">
        <v>184</v>
      </c>
      <c r="H2" s="266"/>
      <c r="I2" s="266"/>
      <c r="J2" s="266"/>
      <c r="K2" s="266"/>
      <c r="L2" s="4">
        <v>2</v>
      </c>
      <c r="M2" s="256" t="s">
        <v>3</v>
      </c>
      <c r="N2" s="256"/>
      <c r="O2" s="267">
        <f ca="1">TODAY()</f>
        <v>42163</v>
      </c>
      <c r="P2" s="267"/>
      <c r="Q2" s="267"/>
      <c r="R2" s="267"/>
      <c r="S2" s="5"/>
      <c r="T2" s="10" t="s">
        <v>185</v>
      </c>
      <c r="U2" s="10"/>
      <c r="V2" s="10"/>
      <c r="W2" s="5"/>
      <c r="X2" s="268" t="str">
        <f>IF(T2="","",T2)</f>
        <v>2</v>
      </c>
      <c r="Y2" s="268">
        <f>IF(U2="","",U2)</f>
      </c>
      <c r="Z2" s="268">
        <f>IF(V2="","",V2)</f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1"/>
      <c r="M3" s="11"/>
      <c r="N3" s="5"/>
      <c r="O3" s="5"/>
      <c r="P3" s="5"/>
      <c r="Q3" s="5"/>
      <c r="R3" s="5"/>
      <c r="S3" s="5"/>
      <c r="T3" s="3"/>
      <c r="U3" s="3"/>
      <c r="V3" s="3"/>
      <c r="W3" s="5"/>
      <c r="X3" s="269"/>
      <c r="Y3" s="269"/>
      <c r="Z3" s="269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5" customHeight="1" thickBot="1">
      <c r="A4" s="1"/>
      <c r="B4" s="1"/>
      <c r="C4" s="9"/>
      <c r="D4" s="3"/>
      <c r="E4" s="3"/>
      <c r="G4" s="270"/>
      <c r="H4" s="270"/>
      <c r="I4" s="270"/>
      <c r="J4" s="270"/>
      <c r="K4" s="27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5" customHeight="1" thickTop="1">
      <c r="A5" s="1"/>
      <c r="B5" s="1"/>
      <c r="C5" s="9"/>
      <c r="D5" s="271" t="s">
        <v>5</v>
      </c>
      <c r="E5" s="271"/>
      <c r="F5" s="272"/>
      <c r="G5" s="270"/>
      <c r="H5" s="270"/>
      <c r="I5" s="270"/>
      <c r="J5" s="270"/>
      <c r="K5" s="270"/>
      <c r="L5" s="3"/>
      <c r="M5" s="273" t="s">
        <v>6</v>
      </c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5"/>
      <c r="Y5" s="5"/>
      <c r="Z5" s="274" t="s">
        <v>7</v>
      </c>
      <c r="AA5" s="274"/>
      <c r="AB5" s="275"/>
      <c r="AC5" s="250" t="str">
        <f>LEFT(G2,2)</f>
        <v>16</v>
      </c>
      <c r="AD5" s="251"/>
      <c r="AE5" s="252"/>
      <c r="AH5" s="6"/>
      <c r="AI5" s="6"/>
      <c r="AJ5" s="6"/>
      <c r="AK5" s="12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270"/>
      <c r="H6" s="270"/>
      <c r="I6" s="270"/>
      <c r="J6" s="270"/>
      <c r="K6" s="270"/>
      <c r="L6" s="3"/>
      <c r="M6" s="256" t="s">
        <v>8</v>
      </c>
      <c r="N6" s="256"/>
      <c r="O6" s="256"/>
      <c r="P6" s="3"/>
      <c r="Q6" s="3"/>
      <c r="R6" s="3"/>
      <c r="S6" s="3"/>
      <c r="T6" s="3"/>
      <c r="U6" s="3"/>
      <c r="V6" s="3"/>
      <c r="W6" s="5"/>
      <c r="X6" s="5"/>
      <c r="Y6" s="5"/>
      <c r="Z6" s="274"/>
      <c r="AA6" s="274"/>
      <c r="AB6" s="275"/>
      <c r="AC6" s="253"/>
      <c r="AD6" s="254"/>
      <c r="AE6" s="255"/>
      <c r="AH6" s="6"/>
      <c r="AI6" s="6"/>
      <c r="AJ6" s="6"/>
      <c r="AK6" s="12"/>
      <c r="AL6" s="14"/>
      <c r="AM6" s="14"/>
      <c r="AN6" s="14"/>
      <c r="AO6" s="14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5"/>
      <c r="AG7" s="15"/>
      <c r="AH7" s="15"/>
      <c r="AI7" s="15"/>
      <c r="AJ7" s="15"/>
      <c r="AK7" s="16"/>
      <c r="AP7" s="17"/>
      <c r="AQ7" s="3"/>
      <c r="AR7" s="3"/>
    </row>
    <row r="8" spans="1:46" ht="19.5" customHeight="1">
      <c r="A8" s="18" t="s">
        <v>9</v>
      </c>
      <c r="B8" s="18" t="s">
        <v>10</v>
      </c>
      <c r="C8" s="19" t="s">
        <v>11</v>
      </c>
      <c r="D8" s="20" t="s">
        <v>12</v>
      </c>
      <c r="E8" s="20" t="s">
        <v>13</v>
      </c>
      <c r="F8" s="19" t="s">
        <v>14</v>
      </c>
      <c r="G8" s="257" t="s">
        <v>15</v>
      </c>
      <c r="H8" s="258"/>
      <c r="I8" s="258"/>
      <c r="J8" s="258"/>
      <c r="K8" s="259"/>
      <c r="L8" s="21" t="s">
        <v>78</v>
      </c>
      <c r="M8" s="21" t="s">
        <v>107</v>
      </c>
      <c r="N8" s="21" t="s">
        <v>26</v>
      </c>
      <c r="O8" s="21" t="s">
        <v>108</v>
      </c>
      <c r="P8" s="21" t="s">
        <v>109</v>
      </c>
      <c r="Q8" s="21" t="s">
        <v>25</v>
      </c>
      <c r="R8" s="21" t="s">
        <v>22</v>
      </c>
      <c r="S8" s="152" t="s">
        <v>24</v>
      </c>
      <c r="T8" s="21" t="s">
        <v>23</v>
      </c>
      <c r="U8" s="21" t="s">
        <v>110</v>
      </c>
      <c r="V8" s="21" t="s">
        <v>16</v>
      </c>
      <c r="W8" s="21" t="s">
        <v>21</v>
      </c>
      <c r="X8" s="21" t="s">
        <v>111</v>
      </c>
      <c r="Y8" s="152" t="s">
        <v>27</v>
      </c>
      <c r="Z8" s="21" t="s">
        <v>112</v>
      </c>
      <c r="AA8" s="21" t="s">
        <v>20</v>
      </c>
      <c r="AB8" s="152" t="s">
        <v>113</v>
      </c>
      <c r="AC8" s="21" t="s">
        <v>79</v>
      </c>
      <c r="AD8" s="21" t="s">
        <v>33</v>
      </c>
      <c r="AE8" s="152" t="s">
        <v>31</v>
      </c>
      <c r="AF8" s="21" t="s">
        <v>32</v>
      </c>
      <c r="AG8" s="21" t="s">
        <v>114</v>
      </c>
      <c r="AH8" s="21" t="s">
        <v>30</v>
      </c>
      <c r="AI8" s="21" t="s">
        <v>115</v>
      </c>
      <c r="AJ8" s="21" t="s">
        <v>116</v>
      </c>
      <c r="AK8" s="24"/>
      <c r="AL8" s="24"/>
      <c r="AM8" s="24"/>
      <c r="AN8" s="24"/>
      <c r="AP8" s="118" t="s">
        <v>117</v>
      </c>
      <c r="AQ8" s="119"/>
      <c r="AT8" s="25"/>
    </row>
    <row r="9" spans="1:46" s="35" customFormat="1" ht="18.75" customHeight="1">
      <c r="A9" s="26" t="s">
        <v>45</v>
      </c>
      <c r="B9" s="26">
        <v>44</v>
      </c>
      <c r="C9" s="27">
        <f aca="true" ca="1" t="shared" si="0" ref="C9:C18">OFFSET(C9,15,0)</f>
        <v>1</v>
      </c>
      <c r="D9" s="153" t="s">
        <v>186</v>
      </c>
      <c r="E9" s="26" t="s">
        <v>39</v>
      </c>
      <c r="F9" s="26">
        <v>71</v>
      </c>
      <c r="G9" s="239" t="s">
        <v>47</v>
      </c>
      <c r="H9" s="240"/>
      <c r="I9" s="240"/>
      <c r="J9" s="240"/>
      <c r="K9" s="241"/>
      <c r="L9" s="121" t="s">
        <v>41</v>
      </c>
      <c r="M9" s="122"/>
      <c r="N9" s="122"/>
      <c r="O9" s="122"/>
      <c r="P9" s="122"/>
      <c r="Q9" s="121" t="s">
        <v>49</v>
      </c>
      <c r="R9" s="122"/>
      <c r="S9" s="122"/>
      <c r="T9" s="122"/>
      <c r="U9" s="122"/>
      <c r="V9" s="121" t="s">
        <v>140</v>
      </c>
      <c r="W9" s="122"/>
      <c r="X9" s="122"/>
      <c r="Y9" s="122"/>
      <c r="Z9" s="122"/>
      <c r="AA9" s="121" t="s">
        <v>41</v>
      </c>
      <c r="AB9" s="122"/>
      <c r="AC9" s="122"/>
      <c r="AD9" s="122"/>
      <c r="AE9" s="121"/>
      <c r="AF9" s="122"/>
      <c r="AG9" s="122"/>
      <c r="AH9" s="122"/>
      <c r="AI9" s="122"/>
      <c r="AJ9" s="122"/>
      <c r="AK9" s="34"/>
      <c r="AL9" s="33"/>
      <c r="AM9" s="34"/>
      <c r="AN9" s="33"/>
      <c r="AP9" s="123" t="s">
        <v>120</v>
      </c>
      <c r="AQ9" s="124">
        <f>IF(E9="M",100,IF(E9=1,100,IF(E9="","",120)))</f>
        <v>100</v>
      </c>
      <c r="AT9" s="36"/>
    </row>
    <row r="10" spans="1:46" s="37" customFormat="1" ht="21" customHeight="1">
      <c r="A10" s="26" t="s">
        <v>45</v>
      </c>
      <c r="B10" s="26">
        <v>44</v>
      </c>
      <c r="C10" s="27">
        <f ca="1" t="shared" si="0"/>
        <v>2</v>
      </c>
      <c r="D10" s="153" t="s">
        <v>187</v>
      </c>
      <c r="E10" s="26" t="s">
        <v>39</v>
      </c>
      <c r="F10" s="26">
        <v>71</v>
      </c>
      <c r="G10" s="239" t="s">
        <v>188</v>
      </c>
      <c r="H10" s="240"/>
      <c r="I10" s="240"/>
      <c r="J10" s="240"/>
      <c r="K10" s="241"/>
      <c r="L10" s="122"/>
      <c r="M10" s="122"/>
      <c r="N10" s="121" t="s">
        <v>41</v>
      </c>
      <c r="O10" s="122"/>
      <c r="P10" s="122"/>
      <c r="Q10" s="122"/>
      <c r="R10" s="122"/>
      <c r="S10" s="121"/>
      <c r="T10" s="122"/>
      <c r="U10" s="122"/>
      <c r="V10" s="122"/>
      <c r="W10" s="121" t="s">
        <v>41</v>
      </c>
      <c r="X10" s="122"/>
      <c r="Y10" s="122"/>
      <c r="Z10" s="122"/>
      <c r="AA10" s="122"/>
      <c r="AB10" s="122"/>
      <c r="AC10" s="121" t="s">
        <v>49</v>
      </c>
      <c r="AD10" s="122"/>
      <c r="AE10" s="122"/>
      <c r="AF10" s="121" t="s">
        <v>41</v>
      </c>
      <c r="AG10" s="122"/>
      <c r="AH10" s="122"/>
      <c r="AI10" s="122"/>
      <c r="AJ10" s="122"/>
      <c r="AK10" s="34"/>
      <c r="AL10" s="33"/>
      <c r="AM10" s="34"/>
      <c r="AN10" s="33"/>
      <c r="AP10" s="123" t="s">
        <v>123</v>
      </c>
      <c r="AQ10" s="124"/>
      <c r="AT10" s="36"/>
    </row>
    <row r="11" spans="1:46" s="35" customFormat="1" ht="21" customHeight="1">
      <c r="A11" s="26" t="s">
        <v>45</v>
      </c>
      <c r="B11" s="26">
        <v>49</v>
      </c>
      <c r="C11" s="27">
        <f ca="1" t="shared" si="0"/>
        <v>3</v>
      </c>
      <c r="D11" s="153" t="s">
        <v>189</v>
      </c>
      <c r="E11" s="26" t="s">
        <v>39</v>
      </c>
      <c r="F11" s="26">
        <v>72</v>
      </c>
      <c r="G11" s="239" t="s">
        <v>177</v>
      </c>
      <c r="H11" s="240"/>
      <c r="I11" s="240"/>
      <c r="J11" s="240"/>
      <c r="K11" s="241"/>
      <c r="L11" s="121" t="s">
        <v>49</v>
      </c>
      <c r="M11" s="122"/>
      <c r="N11" s="122"/>
      <c r="O11" s="122"/>
      <c r="P11" s="122"/>
      <c r="Q11" s="122"/>
      <c r="R11" s="122"/>
      <c r="S11" s="122"/>
      <c r="T11" s="121" t="s">
        <v>42</v>
      </c>
      <c r="U11" s="122"/>
      <c r="V11" s="122"/>
      <c r="W11" s="122"/>
      <c r="X11" s="122"/>
      <c r="Y11" s="121"/>
      <c r="Z11" s="122"/>
      <c r="AA11" s="122"/>
      <c r="AB11" s="122"/>
      <c r="AC11" s="122"/>
      <c r="AD11" s="121" t="s">
        <v>132</v>
      </c>
      <c r="AE11" s="122"/>
      <c r="AF11" s="122"/>
      <c r="AG11" s="122"/>
      <c r="AH11" s="121" t="s">
        <v>48</v>
      </c>
      <c r="AI11" s="122"/>
      <c r="AJ11" s="122"/>
      <c r="AK11" s="34"/>
      <c r="AL11" s="33"/>
      <c r="AM11" s="34"/>
      <c r="AN11" s="33"/>
      <c r="AP11" s="123" t="s">
        <v>126</v>
      </c>
      <c r="AQ11" s="125"/>
      <c r="AT11" s="36"/>
    </row>
    <row r="12" spans="1:46" s="35" customFormat="1" ht="21" customHeight="1">
      <c r="A12" s="26" t="s">
        <v>45</v>
      </c>
      <c r="B12" s="26">
        <v>49</v>
      </c>
      <c r="C12" s="27">
        <f ca="1" t="shared" si="0"/>
        <v>4</v>
      </c>
      <c r="D12" s="120" t="s">
        <v>190</v>
      </c>
      <c r="E12" s="26" t="s">
        <v>39</v>
      </c>
      <c r="F12" s="26">
        <v>73</v>
      </c>
      <c r="G12" s="239" t="s">
        <v>180</v>
      </c>
      <c r="H12" s="240"/>
      <c r="I12" s="240"/>
      <c r="J12" s="240"/>
      <c r="K12" s="241"/>
      <c r="L12" s="122"/>
      <c r="M12" s="122"/>
      <c r="N12" s="121" t="s">
        <v>41</v>
      </c>
      <c r="O12" s="122"/>
      <c r="P12" s="122"/>
      <c r="Q12" s="122"/>
      <c r="R12" s="121" t="s">
        <v>48</v>
      </c>
      <c r="S12" s="122"/>
      <c r="T12" s="122"/>
      <c r="U12" s="122"/>
      <c r="V12" s="121" t="s">
        <v>140</v>
      </c>
      <c r="W12" s="122"/>
      <c r="X12" s="122"/>
      <c r="Y12" s="122"/>
      <c r="Z12" s="121" t="s">
        <v>49</v>
      </c>
      <c r="AA12" s="122"/>
      <c r="AB12" s="122"/>
      <c r="AC12" s="122"/>
      <c r="AD12" s="122"/>
      <c r="AE12" s="122"/>
      <c r="AF12" s="122"/>
      <c r="AG12" s="122"/>
      <c r="AH12" s="122"/>
      <c r="AI12" s="121" t="s">
        <v>49</v>
      </c>
      <c r="AJ12" s="122"/>
      <c r="AK12" s="34"/>
      <c r="AL12" s="33"/>
      <c r="AM12" s="34"/>
      <c r="AN12" s="33"/>
      <c r="AP12" s="123" t="s">
        <v>129</v>
      </c>
      <c r="AQ12" s="125"/>
      <c r="AT12" s="36"/>
    </row>
    <row r="13" spans="1:46" s="35" customFormat="1" ht="21" customHeight="1">
      <c r="A13" s="26" t="s">
        <v>45</v>
      </c>
      <c r="B13" s="26">
        <v>53</v>
      </c>
      <c r="C13" s="27">
        <f ca="1" t="shared" si="0"/>
        <v>5</v>
      </c>
      <c r="D13" s="120" t="s">
        <v>191</v>
      </c>
      <c r="E13" s="26" t="s">
        <v>39</v>
      </c>
      <c r="F13" s="26">
        <v>73</v>
      </c>
      <c r="G13" s="239" t="s">
        <v>192</v>
      </c>
      <c r="H13" s="240"/>
      <c r="I13" s="240"/>
      <c r="J13" s="240"/>
      <c r="K13" s="241"/>
      <c r="L13" s="122"/>
      <c r="M13" s="122"/>
      <c r="N13" s="122"/>
      <c r="O13" s="121" t="s">
        <v>42</v>
      </c>
      <c r="P13" s="122"/>
      <c r="Q13" s="122"/>
      <c r="R13" s="122"/>
      <c r="S13" s="122"/>
      <c r="T13" s="121" t="s">
        <v>193</v>
      </c>
      <c r="U13" s="122"/>
      <c r="V13" s="122"/>
      <c r="W13" s="122"/>
      <c r="X13" s="122"/>
      <c r="Y13" s="122"/>
      <c r="Z13" s="122"/>
      <c r="AA13" s="121" t="s">
        <v>49</v>
      </c>
      <c r="AB13" s="122"/>
      <c r="AC13" s="122"/>
      <c r="AD13" s="122"/>
      <c r="AE13" s="122"/>
      <c r="AF13" s="121" t="s">
        <v>49</v>
      </c>
      <c r="AG13" s="122"/>
      <c r="AH13" s="122"/>
      <c r="AI13" s="122"/>
      <c r="AJ13" s="121" t="s">
        <v>70</v>
      </c>
      <c r="AK13" s="33"/>
      <c r="AL13" s="33"/>
      <c r="AM13" s="33"/>
      <c r="AN13" s="33"/>
      <c r="AP13" s="123" t="s">
        <v>133</v>
      </c>
      <c r="AQ13" s="125"/>
      <c r="AT13" s="36"/>
    </row>
    <row r="14" spans="1:46" s="35" customFormat="1" ht="21" customHeight="1">
      <c r="A14" s="26" t="s">
        <v>45</v>
      </c>
      <c r="B14" s="26">
        <v>49</v>
      </c>
      <c r="C14" s="27">
        <f ca="1" t="shared" si="0"/>
        <v>6</v>
      </c>
      <c r="D14" s="120" t="s">
        <v>194</v>
      </c>
      <c r="E14" s="26" t="s">
        <v>39</v>
      </c>
      <c r="F14" s="26">
        <v>76</v>
      </c>
      <c r="G14" s="239" t="s">
        <v>195</v>
      </c>
      <c r="H14" s="240"/>
      <c r="I14" s="240"/>
      <c r="J14" s="240"/>
      <c r="K14" s="241"/>
      <c r="L14" s="122"/>
      <c r="M14" s="122"/>
      <c r="N14" s="122"/>
      <c r="O14" s="122"/>
      <c r="P14" s="122"/>
      <c r="Q14" s="121" t="s">
        <v>41</v>
      </c>
      <c r="R14" s="122"/>
      <c r="S14" s="122"/>
      <c r="T14" s="122"/>
      <c r="U14" s="121" t="s">
        <v>196</v>
      </c>
      <c r="V14" s="122"/>
      <c r="W14" s="121" t="s">
        <v>48</v>
      </c>
      <c r="X14" s="122"/>
      <c r="Y14" s="122"/>
      <c r="Z14" s="122"/>
      <c r="AA14" s="122"/>
      <c r="AB14" s="122"/>
      <c r="AC14" s="122"/>
      <c r="AD14" s="121" t="s">
        <v>41</v>
      </c>
      <c r="AE14" s="122"/>
      <c r="AF14" s="122"/>
      <c r="AG14" s="121" t="s">
        <v>41</v>
      </c>
      <c r="AH14" s="122"/>
      <c r="AI14" s="122"/>
      <c r="AJ14" s="122"/>
      <c r="AK14" s="33"/>
      <c r="AL14" s="33"/>
      <c r="AM14" s="33"/>
      <c r="AN14" s="33"/>
      <c r="AP14" s="123" t="s">
        <v>137</v>
      </c>
      <c r="AQ14" s="125"/>
      <c r="AT14" s="36"/>
    </row>
    <row r="15" spans="1:46" s="35" customFormat="1" ht="21" customHeight="1">
      <c r="A15" s="26" t="s">
        <v>45</v>
      </c>
      <c r="B15" s="26">
        <v>44</v>
      </c>
      <c r="C15" s="27">
        <f ca="1" t="shared" si="0"/>
        <v>7</v>
      </c>
      <c r="D15" s="120" t="s">
        <v>197</v>
      </c>
      <c r="E15" s="26" t="s">
        <v>39</v>
      </c>
      <c r="F15" s="26">
        <v>76</v>
      </c>
      <c r="G15" s="239" t="s">
        <v>198</v>
      </c>
      <c r="H15" s="240"/>
      <c r="I15" s="240"/>
      <c r="J15" s="240"/>
      <c r="K15" s="241"/>
      <c r="L15" s="122"/>
      <c r="M15" s="122"/>
      <c r="N15" s="122"/>
      <c r="O15" s="122"/>
      <c r="P15" s="121" t="s">
        <v>199</v>
      </c>
      <c r="Q15" s="122"/>
      <c r="R15" s="122"/>
      <c r="S15" s="121"/>
      <c r="T15" s="122"/>
      <c r="U15" s="122"/>
      <c r="V15" s="122"/>
      <c r="W15" s="122"/>
      <c r="X15" s="122"/>
      <c r="Y15" s="121"/>
      <c r="Z15" s="122"/>
      <c r="AA15" s="122"/>
      <c r="AB15" s="121"/>
      <c r="AC15" s="122"/>
      <c r="AD15" s="122"/>
      <c r="AE15" s="121"/>
      <c r="AF15" s="122"/>
      <c r="AG15" s="122"/>
      <c r="AH15" s="122"/>
      <c r="AI15" s="122"/>
      <c r="AJ15" s="122"/>
      <c r="AK15" s="33"/>
      <c r="AL15" s="33"/>
      <c r="AM15" s="33"/>
      <c r="AN15" s="33"/>
      <c r="AP15" s="123" t="s">
        <v>141</v>
      </c>
      <c r="AQ15" s="125"/>
      <c r="AT15" s="36"/>
    </row>
    <row r="16" spans="1:46" s="35" customFormat="1" ht="21" customHeight="1">
      <c r="A16" s="26" t="s">
        <v>45</v>
      </c>
      <c r="B16" s="26">
        <v>85</v>
      </c>
      <c r="C16" s="27">
        <f ca="1" t="shared" si="0"/>
        <v>8</v>
      </c>
      <c r="D16" s="120" t="s">
        <v>200</v>
      </c>
      <c r="E16" s="26" t="s">
        <v>39</v>
      </c>
      <c r="F16" s="26">
        <v>77</v>
      </c>
      <c r="G16" s="239" t="s">
        <v>201</v>
      </c>
      <c r="H16" s="240"/>
      <c r="I16" s="240"/>
      <c r="J16" s="240"/>
      <c r="K16" s="241"/>
      <c r="L16" s="122"/>
      <c r="M16" s="121" t="s">
        <v>43</v>
      </c>
      <c r="N16" s="122"/>
      <c r="O16" s="122"/>
      <c r="P16" s="122"/>
      <c r="Q16" s="122"/>
      <c r="R16" s="121" t="s">
        <v>41</v>
      </c>
      <c r="S16" s="122"/>
      <c r="T16" s="122"/>
      <c r="U16" s="122"/>
      <c r="V16" s="122"/>
      <c r="W16" s="122"/>
      <c r="X16" s="121" t="s">
        <v>41</v>
      </c>
      <c r="Y16" s="122"/>
      <c r="Z16" s="122"/>
      <c r="AA16" s="122"/>
      <c r="AB16" s="122"/>
      <c r="AC16" s="121" t="s">
        <v>41</v>
      </c>
      <c r="AD16" s="122"/>
      <c r="AE16" s="122"/>
      <c r="AF16" s="122"/>
      <c r="AG16" s="122"/>
      <c r="AH16" s="121" t="s">
        <v>41</v>
      </c>
      <c r="AI16" s="122"/>
      <c r="AJ16" s="122"/>
      <c r="AK16" s="33"/>
      <c r="AL16" s="33"/>
      <c r="AM16" s="33"/>
      <c r="AN16" s="33"/>
      <c r="AP16" s="123" t="s">
        <v>144</v>
      </c>
      <c r="AQ16" s="125"/>
      <c r="AT16" s="36"/>
    </row>
    <row r="17" spans="1:50" s="35" customFormat="1" ht="21" customHeight="1">
      <c r="A17" s="26" t="s">
        <v>45</v>
      </c>
      <c r="B17" s="26">
        <v>44</v>
      </c>
      <c r="C17" s="27">
        <f ca="1" t="shared" si="0"/>
        <v>9</v>
      </c>
      <c r="D17" s="153" t="s">
        <v>202</v>
      </c>
      <c r="E17" s="26" t="s">
        <v>39</v>
      </c>
      <c r="F17" s="26">
        <v>78</v>
      </c>
      <c r="G17" s="239" t="s">
        <v>203</v>
      </c>
      <c r="H17" s="240"/>
      <c r="I17" s="240"/>
      <c r="J17" s="240"/>
      <c r="K17" s="241"/>
      <c r="L17" s="122"/>
      <c r="M17" s="122"/>
      <c r="N17" s="122"/>
      <c r="O17" s="121" t="s">
        <v>193</v>
      </c>
      <c r="P17" s="122"/>
      <c r="Q17" s="122"/>
      <c r="R17" s="122"/>
      <c r="S17" s="122"/>
      <c r="T17" s="122"/>
      <c r="U17" s="121" t="s">
        <v>41</v>
      </c>
      <c r="V17" s="122"/>
      <c r="W17" s="122"/>
      <c r="X17" s="121" t="s">
        <v>42</v>
      </c>
      <c r="Y17" s="122"/>
      <c r="Z17" s="122"/>
      <c r="AA17" s="122"/>
      <c r="AB17" s="121"/>
      <c r="AC17" s="122"/>
      <c r="AD17" s="122"/>
      <c r="AE17" s="122"/>
      <c r="AF17" s="122"/>
      <c r="AG17" s="122"/>
      <c r="AH17" s="122"/>
      <c r="AI17" s="121" t="s">
        <v>41</v>
      </c>
      <c r="AJ17" s="122"/>
      <c r="AK17" s="32"/>
      <c r="AL17" s="33"/>
      <c r="AM17" s="33"/>
      <c r="AN17" s="33"/>
      <c r="AO17" s="33"/>
      <c r="AP17" s="123" t="s">
        <v>147</v>
      </c>
      <c r="AQ17" s="125"/>
      <c r="AT17" s="33"/>
      <c r="AU17" s="44"/>
      <c r="AV17" s="44"/>
      <c r="AW17" s="44"/>
      <c r="AX17" s="44"/>
    </row>
    <row r="18" spans="1:50" s="35" customFormat="1" ht="21" customHeight="1">
      <c r="A18" s="26" t="s">
        <v>45</v>
      </c>
      <c r="B18" s="26">
        <v>44</v>
      </c>
      <c r="C18" s="27">
        <f ca="1" t="shared" si="0"/>
        <v>10</v>
      </c>
      <c r="D18" s="120" t="s">
        <v>204</v>
      </c>
      <c r="E18" s="126" t="s">
        <v>39</v>
      </c>
      <c r="F18" s="126">
        <v>80</v>
      </c>
      <c r="G18" s="239" t="s">
        <v>205</v>
      </c>
      <c r="H18" s="240"/>
      <c r="I18" s="240"/>
      <c r="J18" s="240"/>
      <c r="K18" s="241"/>
      <c r="L18" s="122"/>
      <c r="M18" s="121" t="s">
        <v>41</v>
      </c>
      <c r="N18" s="122"/>
      <c r="O18" s="122"/>
      <c r="P18" s="121" t="s">
        <v>41</v>
      </c>
      <c r="Q18" s="122"/>
      <c r="R18" s="122"/>
      <c r="S18" s="122"/>
      <c r="T18" s="122"/>
      <c r="U18" s="122"/>
      <c r="V18" s="122"/>
      <c r="W18" s="122"/>
      <c r="X18" s="122"/>
      <c r="Y18" s="122"/>
      <c r="Z18" s="121" t="s">
        <v>42</v>
      </c>
      <c r="AA18" s="122"/>
      <c r="AB18" s="122"/>
      <c r="AC18" s="122"/>
      <c r="AD18" s="122"/>
      <c r="AE18" s="122"/>
      <c r="AF18" s="122"/>
      <c r="AG18" s="121" t="s">
        <v>49</v>
      </c>
      <c r="AH18" s="122"/>
      <c r="AI18" s="122"/>
      <c r="AJ18" s="121" t="s">
        <v>41</v>
      </c>
      <c r="AK18" s="38"/>
      <c r="AL18" s="33"/>
      <c r="AM18" s="33"/>
      <c r="AN18" s="33"/>
      <c r="AO18" s="33"/>
      <c r="AP18" s="127" t="s">
        <v>150</v>
      </c>
      <c r="AQ18" s="125"/>
      <c r="AT18" s="33"/>
      <c r="AU18" s="44"/>
      <c r="AV18" s="46"/>
      <c r="AW18" s="46"/>
      <c r="AX18" s="46"/>
    </row>
    <row r="19" spans="1:50" s="35" customFormat="1" ht="18" customHeight="1" thickBot="1">
      <c r="A19" s="128"/>
      <c r="B19" s="128"/>
      <c r="C19" s="40"/>
      <c r="D19" s="53"/>
      <c r="E19" s="41"/>
      <c r="F19" s="41"/>
      <c r="G19" s="129"/>
      <c r="H19" s="129"/>
      <c r="I19" s="129"/>
      <c r="J19" s="129"/>
      <c r="K19" s="129"/>
      <c r="L19" s="32"/>
      <c r="M19" s="38"/>
      <c r="N19" s="32"/>
      <c r="O19" s="32"/>
      <c r="P19" s="38"/>
      <c r="Q19" s="32"/>
      <c r="R19" s="32"/>
      <c r="S19" s="32"/>
      <c r="T19" s="32"/>
      <c r="U19" s="32"/>
      <c r="V19" s="32"/>
      <c r="W19" s="32"/>
      <c r="X19" s="32"/>
      <c r="Y19" s="32"/>
      <c r="Z19" s="247" t="s">
        <v>75</v>
      </c>
      <c r="AA19" s="247"/>
      <c r="AB19" s="247"/>
      <c r="AC19" s="247"/>
      <c r="AD19" s="247"/>
      <c r="AE19" s="247"/>
      <c r="AF19" s="32"/>
      <c r="AG19" s="38"/>
      <c r="AH19" s="32"/>
      <c r="AI19" s="32"/>
      <c r="AJ19" s="38"/>
      <c r="AK19" s="38"/>
      <c r="AL19" s="33"/>
      <c r="AM19" s="33"/>
      <c r="AN19" s="33"/>
      <c r="AO19" s="33"/>
      <c r="AP19" s="130"/>
      <c r="AQ19" s="125"/>
      <c r="AT19" s="33"/>
      <c r="AU19" s="44"/>
      <c r="AV19" s="46"/>
      <c r="AW19" s="46"/>
      <c r="AX19" s="46"/>
    </row>
    <row r="20" spans="2:48" s="35" customFormat="1" ht="21" customHeight="1" thickBot="1">
      <c r="B20" s="39"/>
      <c r="C20" s="39"/>
      <c r="D20" s="281" t="s">
        <v>76</v>
      </c>
      <c r="E20" s="281"/>
      <c r="F20" s="281"/>
      <c r="G20" s="155" t="s">
        <v>77</v>
      </c>
      <c r="H20" s="152" t="s">
        <v>34</v>
      </c>
      <c r="I20" s="154" t="s">
        <v>151</v>
      </c>
      <c r="J20" s="152" t="s">
        <v>152</v>
      </c>
      <c r="K20" s="154" t="s">
        <v>17</v>
      </c>
      <c r="L20" s="22" t="s">
        <v>18</v>
      </c>
      <c r="M20" s="22" t="s">
        <v>81</v>
      </c>
      <c r="N20" s="22" t="s">
        <v>29</v>
      </c>
      <c r="O20" s="22" t="s">
        <v>82</v>
      </c>
      <c r="P20" s="22" t="s">
        <v>83</v>
      </c>
      <c r="V20" s="32"/>
      <c r="W20" s="32"/>
      <c r="X20" s="32"/>
      <c r="Y20" s="32"/>
      <c r="Z20" s="242" t="s">
        <v>85</v>
      </c>
      <c r="AA20" s="243"/>
      <c r="AB20" s="243"/>
      <c r="AC20" s="243"/>
      <c r="AD20" s="243"/>
      <c r="AE20" s="244"/>
      <c r="AM20" s="44"/>
      <c r="AN20" s="44"/>
      <c r="AP20" s="125"/>
      <c r="AQ20" s="33"/>
      <c r="AR20" s="33"/>
      <c r="AS20" s="33"/>
      <c r="AU20" s="46"/>
      <c r="AV20" s="46"/>
    </row>
    <row r="21" spans="2:47" s="35" customFormat="1" ht="21" customHeight="1" thickBot="1">
      <c r="B21" s="39"/>
      <c r="C21" s="39"/>
      <c r="D21" s="281"/>
      <c r="E21" s="281"/>
      <c r="F21" s="281"/>
      <c r="G21" s="154" t="s">
        <v>153</v>
      </c>
      <c r="H21" s="152" t="s">
        <v>154</v>
      </c>
      <c r="I21" s="152" t="s">
        <v>80</v>
      </c>
      <c r="J21" s="154" t="s">
        <v>155</v>
      </c>
      <c r="K21" s="152" t="s">
        <v>156</v>
      </c>
      <c r="L21" s="22" t="s">
        <v>28</v>
      </c>
      <c r="M21" s="22" t="s">
        <v>35</v>
      </c>
      <c r="N21" s="22" t="s">
        <v>19</v>
      </c>
      <c r="O21" s="22" t="s">
        <v>84</v>
      </c>
      <c r="P21" s="152" t="s">
        <v>157</v>
      </c>
      <c r="S21" s="48"/>
      <c r="T21" s="48"/>
      <c r="U21" s="48"/>
      <c r="V21" s="48"/>
      <c r="W21" s="48"/>
      <c r="X21" s="48"/>
      <c r="Z21" s="50"/>
      <c r="AA21" s="51"/>
      <c r="AB21" s="51"/>
      <c r="AC21" s="51"/>
      <c r="AD21" s="51"/>
      <c r="AE21" s="52"/>
      <c r="AM21" s="53"/>
      <c r="AN21" s="53"/>
      <c r="AP21" s="131" t="s">
        <v>158</v>
      </c>
      <c r="AQ21" s="125"/>
      <c r="AT21" s="54"/>
      <c r="AU21" s="44"/>
    </row>
    <row r="22" spans="1:40" s="35" customFormat="1" ht="21" customHeight="1" thickBot="1">
      <c r="A22" s="37"/>
      <c r="B22" s="37"/>
      <c r="C22" s="55"/>
      <c r="D22" s="56"/>
      <c r="E22" s="56"/>
      <c r="F22" s="56"/>
      <c r="G22" s="56"/>
      <c r="H22" s="56"/>
      <c r="I22" s="56"/>
      <c r="J22" s="56"/>
      <c r="K22" s="56"/>
      <c r="L22" s="37"/>
      <c r="M22" s="37"/>
      <c r="N22" s="37"/>
      <c r="O22" s="37"/>
      <c r="P22" s="37"/>
      <c r="Q22" s="57"/>
      <c r="R22" s="57"/>
      <c r="S22" s="245" t="s">
        <v>87</v>
      </c>
      <c r="T22" s="246"/>
      <c r="U22" s="246"/>
      <c r="V22" s="246"/>
      <c r="W22" s="246"/>
      <c r="X22" s="212"/>
      <c r="Z22" s="213" t="s">
        <v>88</v>
      </c>
      <c r="AA22" s="214"/>
      <c r="AB22" s="214"/>
      <c r="AC22" s="214"/>
      <c r="AD22" s="214"/>
      <c r="AE22" s="162"/>
      <c r="AM22" s="58"/>
      <c r="AN22" s="58"/>
    </row>
    <row r="23" spans="1:41" s="35" customFormat="1" ht="24.75" customHeight="1">
      <c r="A23" s="59" t="s">
        <v>9</v>
      </c>
      <c r="B23" s="60" t="s">
        <v>10</v>
      </c>
      <c r="C23" s="61" t="s">
        <v>11</v>
      </c>
      <c r="D23" s="62" t="s">
        <v>12</v>
      </c>
      <c r="E23" s="62" t="s">
        <v>13</v>
      </c>
      <c r="F23" s="63" t="s">
        <v>89</v>
      </c>
      <c r="G23" s="64" t="s">
        <v>90</v>
      </c>
      <c r="H23" s="64" t="s">
        <v>91</v>
      </c>
      <c r="I23" s="64" t="s">
        <v>92</v>
      </c>
      <c r="J23" s="64" t="s">
        <v>93</v>
      </c>
      <c r="K23" s="132" t="s">
        <v>94</v>
      </c>
      <c r="L23" s="66" t="s">
        <v>95</v>
      </c>
      <c r="M23" s="248" t="s">
        <v>96</v>
      </c>
      <c r="N23" s="249"/>
      <c r="O23" s="67" t="s">
        <v>97</v>
      </c>
      <c r="P23" s="234" t="s">
        <v>98</v>
      </c>
      <c r="Q23" s="226"/>
      <c r="R23" s="46"/>
      <c r="S23" s="156" t="s">
        <v>77</v>
      </c>
      <c r="T23" s="135"/>
      <c r="U23" s="135"/>
      <c r="V23" s="135"/>
      <c r="W23" s="135"/>
      <c r="X23" s="136"/>
      <c r="Z23" s="137"/>
      <c r="AA23" s="138"/>
      <c r="AB23" s="138"/>
      <c r="AC23" s="138"/>
      <c r="AD23" s="138"/>
      <c r="AE23" s="139"/>
      <c r="AM23" s="53"/>
      <c r="AN23" s="53"/>
      <c r="AO23" s="74"/>
    </row>
    <row r="24" spans="1:43" s="35" customFormat="1" ht="24" customHeight="1">
      <c r="A24" s="75" t="str">
        <f aca="true" ca="1" t="shared" si="1" ref="A24:B33">OFFSET(A24,-15,0)</f>
        <v>PDL</v>
      </c>
      <c r="B24" s="76">
        <f ca="1" t="shared" si="1"/>
        <v>44</v>
      </c>
      <c r="C24" s="77">
        <v>1</v>
      </c>
      <c r="D24" s="153" t="str">
        <f aca="true" ca="1" t="shared" si="2" ref="D24:E33">OFFSET(D24,-15,0)</f>
        <v>LE Nader Clement</v>
      </c>
      <c r="E24" s="140" t="str">
        <f ca="1" t="shared" si="2"/>
        <v>M</v>
      </c>
      <c r="F24" s="26">
        <v>0</v>
      </c>
      <c r="G24" s="79">
        <v>0</v>
      </c>
      <c r="H24" s="79">
        <v>10</v>
      </c>
      <c r="I24" s="79">
        <v>0</v>
      </c>
      <c r="J24" s="79">
        <v>0</v>
      </c>
      <c r="K24" s="141">
        <f>IF(L24&lt;&gt;"","-","")</f>
      </c>
      <c r="L24" s="81"/>
      <c r="M24" s="223">
        <f aca="true" t="shared" si="3" ref="M24:M33">SUM(G24:K24)</f>
        <v>10</v>
      </c>
      <c r="N24" s="224"/>
      <c r="O24" s="82"/>
      <c r="P24" s="225">
        <f aca="true" ca="1" t="shared" si="4" ref="P24:P33">SUM(OFFSET(P24,0,-10),OFFSET(P24,0,-3))</f>
        <v>10</v>
      </c>
      <c r="Q24" s="280"/>
      <c r="R24" s="46"/>
      <c r="S24" s="83"/>
      <c r="T24" s="85"/>
      <c r="U24" s="85"/>
      <c r="V24" s="85"/>
      <c r="W24" s="85"/>
      <c r="X24" s="86"/>
      <c r="Z24" s="83"/>
      <c r="AA24" s="85"/>
      <c r="AB24" s="85"/>
      <c r="AC24" s="85"/>
      <c r="AD24" s="85"/>
      <c r="AE24" s="86"/>
      <c r="AN24" s="53"/>
      <c r="AO24" s="39"/>
      <c r="AQ24" s="125">
        <f aca="true" t="shared" si="5" ref="AQ24:AQ33">COUNT(G24:K24)</f>
        <v>4</v>
      </c>
    </row>
    <row r="25" spans="1:43" s="35" customFormat="1" ht="21" customHeight="1">
      <c r="A25" s="75" t="str">
        <f ca="1" t="shared" si="1"/>
        <v>PDL</v>
      </c>
      <c r="B25" s="76">
        <f ca="1" t="shared" si="1"/>
        <v>44</v>
      </c>
      <c r="C25" s="77">
        <v>2</v>
      </c>
      <c r="D25" s="153" t="str">
        <f ca="1" t="shared" si="2"/>
        <v>LEPINAY Sebastien</v>
      </c>
      <c r="E25" s="140" t="str">
        <f ca="1" t="shared" si="2"/>
        <v>M</v>
      </c>
      <c r="F25" s="26">
        <v>50</v>
      </c>
      <c r="G25" s="79">
        <v>0</v>
      </c>
      <c r="H25" s="79">
        <v>0</v>
      </c>
      <c r="I25" s="79">
        <v>10</v>
      </c>
      <c r="J25" s="79">
        <v>0</v>
      </c>
      <c r="K25" s="141">
        <f>IF(L25&lt;&gt;"","-","")</f>
      </c>
      <c r="L25" s="81"/>
      <c r="M25" s="223">
        <f t="shared" si="3"/>
        <v>10</v>
      </c>
      <c r="N25" s="224"/>
      <c r="O25" s="82"/>
      <c r="P25" s="225">
        <f ca="1" t="shared" si="4"/>
        <v>60</v>
      </c>
      <c r="Q25" s="280"/>
      <c r="R25" s="46"/>
      <c r="S25" s="83"/>
      <c r="T25" s="85"/>
      <c r="U25" s="85"/>
      <c r="V25" s="85"/>
      <c r="W25" s="85"/>
      <c r="X25" s="86"/>
      <c r="Z25" s="83"/>
      <c r="AA25" s="85"/>
      <c r="AB25" s="85"/>
      <c r="AC25" s="85"/>
      <c r="AD25" s="85"/>
      <c r="AE25" s="86"/>
      <c r="AM25" s="53"/>
      <c r="AN25" s="53"/>
      <c r="AO25" s="39"/>
      <c r="AQ25" s="125">
        <f t="shared" si="5"/>
        <v>4</v>
      </c>
    </row>
    <row r="26" spans="1:50" s="35" customFormat="1" ht="21" customHeight="1">
      <c r="A26" s="75" t="str">
        <f ca="1" t="shared" si="1"/>
        <v>PDL</v>
      </c>
      <c r="B26" s="76">
        <f ca="1" t="shared" si="1"/>
        <v>49</v>
      </c>
      <c r="C26" s="77">
        <v>3</v>
      </c>
      <c r="D26" s="153" t="str">
        <f ca="1" t="shared" si="2"/>
        <v>ROTHUREAU Fabien</v>
      </c>
      <c r="E26" s="140" t="str">
        <f ca="1" t="shared" si="2"/>
        <v>M</v>
      </c>
      <c r="F26" s="26">
        <v>57</v>
      </c>
      <c r="G26" s="79">
        <v>10</v>
      </c>
      <c r="H26" s="79">
        <v>0</v>
      </c>
      <c r="I26" s="79">
        <v>0</v>
      </c>
      <c r="J26" s="79">
        <v>10</v>
      </c>
      <c r="K26" s="141">
        <f>IF(L26&lt;&gt;"","-","")</f>
      </c>
      <c r="L26" s="81"/>
      <c r="M26" s="223">
        <f t="shared" si="3"/>
        <v>20</v>
      </c>
      <c r="N26" s="224"/>
      <c r="O26" s="82"/>
      <c r="P26" s="225">
        <f ca="1" t="shared" si="4"/>
        <v>77</v>
      </c>
      <c r="Q26" s="280"/>
      <c r="R26" s="46"/>
      <c r="S26" s="87"/>
      <c r="T26" s="85"/>
      <c r="U26" s="85"/>
      <c r="V26" s="85"/>
      <c r="W26" s="85"/>
      <c r="X26" s="86"/>
      <c r="Z26" s="83"/>
      <c r="AA26" s="85"/>
      <c r="AB26" s="85"/>
      <c r="AC26" s="85"/>
      <c r="AD26" s="85"/>
      <c r="AE26" s="86"/>
      <c r="AM26" s="53"/>
      <c r="AN26" s="53"/>
      <c r="AO26" s="39"/>
      <c r="AQ26" s="125">
        <f t="shared" si="5"/>
        <v>4</v>
      </c>
      <c r="AR26" s="23"/>
      <c r="AT26" s="24"/>
      <c r="AU26" s="24"/>
      <c r="AV26" s="53"/>
      <c r="AW26" s="53"/>
      <c r="AX26" s="53"/>
    </row>
    <row r="27" spans="1:50" s="35" customFormat="1" ht="21" customHeight="1">
      <c r="A27" s="75" t="str">
        <f ca="1" t="shared" si="1"/>
        <v>PDL</v>
      </c>
      <c r="B27" s="76">
        <f ca="1" t="shared" si="1"/>
        <v>49</v>
      </c>
      <c r="C27" s="77">
        <v>4</v>
      </c>
      <c r="D27" s="120" t="str">
        <f ca="1" t="shared" si="2"/>
        <v>CHAUSSIS Raphael</v>
      </c>
      <c r="E27" s="140" t="str">
        <f ca="1" t="shared" si="2"/>
        <v>M</v>
      </c>
      <c r="F27" s="26">
        <v>0</v>
      </c>
      <c r="G27" s="79">
        <v>0</v>
      </c>
      <c r="H27" s="79">
        <v>10</v>
      </c>
      <c r="I27" s="79">
        <v>0</v>
      </c>
      <c r="J27" s="79">
        <v>10</v>
      </c>
      <c r="K27" s="141">
        <v>10</v>
      </c>
      <c r="L27" s="81" t="s">
        <v>99</v>
      </c>
      <c r="M27" s="223">
        <f t="shared" si="3"/>
        <v>30</v>
      </c>
      <c r="N27" s="224"/>
      <c r="O27" s="82"/>
      <c r="P27" s="225">
        <f ca="1" t="shared" si="4"/>
        <v>30</v>
      </c>
      <c r="Q27" s="280"/>
      <c r="R27" s="46"/>
      <c r="S27" s="87"/>
      <c r="T27" s="85"/>
      <c r="U27" s="85"/>
      <c r="V27" s="85"/>
      <c r="W27" s="85"/>
      <c r="X27" s="86"/>
      <c r="Z27" s="83"/>
      <c r="AA27" s="85"/>
      <c r="AB27" s="85"/>
      <c r="AC27" s="85"/>
      <c r="AD27" s="85"/>
      <c r="AE27" s="86"/>
      <c r="AM27" s="53"/>
      <c r="AN27" s="53"/>
      <c r="AO27" s="39"/>
      <c r="AQ27" s="125">
        <f t="shared" si="5"/>
        <v>5</v>
      </c>
      <c r="AR27" s="24"/>
      <c r="AT27" s="24"/>
      <c r="AU27" s="24"/>
      <c r="AV27" s="53"/>
      <c r="AW27" s="53"/>
      <c r="AX27" s="53"/>
    </row>
    <row r="28" spans="1:50" s="35" customFormat="1" ht="21" customHeight="1">
      <c r="A28" s="75" t="str">
        <f ca="1" t="shared" si="1"/>
        <v>PDL</v>
      </c>
      <c r="B28" s="76">
        <f ca="1" t="shared" si="1"/>
        <v>53</v>
      </c>
      <c r="C28" s="77">
        <v>5</v>
      </c>
      <c r="D28" s="120" t="str">
        <f ca="1" t="shared" si="2"/>
        <v>LEBAUPIN Yann</v>
      </c>
      <c r="E28" s="140" t="str">
        <f ca="1" t="shared" si="2"/>
        <v>M</v>
      </c>
      <c r="F28" s="26">
        <v>30</v>
      </c>
      <c r="G28" s="79">
        <v>0</v>
      </c>
      <c r="H28" s="79">
        <v>7</v>
      </c>
      <c r="I28" s="79">
        <v>10</v>
      </c>
      <c r="J28" s="79">
        <v>10</v>
      </c>
      <c r="K28" s="141">
        <v>10</v>
      </c>
      <c r="L28" s="81" t="s">
        <v>99</v>
      </c>
      <c r="M28" s="223">
        <f t="shared" si="3"/>
        <v>37</v>
      </c>
      <c r="N28" s="224"/>
      <c r="O28" s="82"/>
      <c r="P28" s="225">
        <f ca="1" t="shared" si="4"/>
        <v>67</v>
      </c>
      <c r="Q28" s="280"/>
      <c r="R28" s="46"/>
      <c r="S28" s="87"/>
      <c r="T28" s="85"/>
      <c r="U28" s="85"/>
      <c r="V28" s="85"/>
      <c r="W28" s="85"/>
      <c r="X28" s="86"/>
      <c r="Z28" s="83"/>
      <c r="AA28" s="85"/>
      <c r="AB28" s="85"/>
      <c r="AC28" s="85"/>
      <c r="AD28" s="85"/>
      <c r="AE28" s="86"/>
      <c r="AM28" s="53"/>
      <c r="AN28" s="53"/>
      <c r="AO28" s="39"/>
      <c r="AQ28" s="125">
        <f t="shared" si="5"/>
        <v>5</v>
      </c>
      <c r="AR28" s="33"/>
      <c r="AT28" s="24"/>
      <c r="AU28" s="24"/>
      <c r="AV28" s="53"/>
      <c r="AW28" s="53"/>
      <c r="AX28" s="53"/>
    </row>
    <row r="29" spans="1:44" s="35" customFormat="1" ht="21" customHeight="1">
      <c r="A29" s="75" t="str">
        <f ca="1" t="shared" si="1"/>
        <v>PDL</v>
      </c>
      <c r="B29" s="76">
        <f ca="1" t="shared" si="1"/>
        <v>49</v>
      </c>
      <c r="C29" s="77">
        <v>6</v>
      </c>
      <c r="D29" s="120" t="str">
        <f ca="1" t="shared" si="2"/>
        <v>CHARRIER Pierrick</v>
      </c>
      <c r="E29" s="140" t="str">
        <f ca="1" t="shared" si="2"/>
        <v>M</v>
      </c>
      <c r="F29" s="26">
        <v>30</v>
      </c>
      <c r="G29" s="79">
        <v>0</v>
      </c>
      <c r="H29" s="79">
        <v>0</v>
      </c>
      <c r="I29" s="79">
        <v>10</v>
      </c>
      <c r="J29" s="79">
        <v>0</v>
      </c>
      <c r="K29" s="141">
        <v>0</v>
      </c>
      <c r="L29" s="81" t="s">
        <v>99</v>
      </c>
      <c r="M29" s="223">
        <f t="shared" si="3"/>
        <v>10</v>
      </c>
      <c r="N29" s="224"/>
      <c r="O29" s="82"/>
      <c r="P29" s="225">
        <f ca="1" t="shared" si="4"/>
        <v>40</v>
      </c>
      <c r="Q29" s="226"/>
      <c r="R29" s="46"/>
      <c r="S29" s="87"/>
      <c r="T29" s="85"/>
      <c r="U29" s="85"/>
      <c r="V29" s="85"/>
      <c r="W29" s="85"/>
      <c r="X29" s="86"/>
      <c r="Z29" s="83"/>
      <c r="AA29" s="85"/>
      <c r="AB29" s="85"/>
      <c r="AC29" s="85"/>
      <c r="AD29" s="85"/>
      <c r="AE29" s="86"/>
      <c r="AM29" s="53"/>
      <c r="AN29" s="53"/>
      <c r="AO29" s="39"/>
      <c r="AQ29" s="125">
        <f t="shared" si="5"/>
        <v>5</v>
      </c>
      <c r="AR29" s="24"/>
    </row>
    <row r="30" spans="1:44" s="35" customFormat="1" ht="21" customHeight="1">
      <c r="A30" s="75" t="str">
        <f ca="1" t="shared" si="1"/>
        <v>PDL</v>
      </c>
      <c r="B30" s="76">
        <f ca="1" t="shared" si="1"/>
        <v>44</v>
      </c>
      <c r="C30" s="77">
        <v>7</v>
      </c>
      <c r="D30" s="120" t="str">
        <f ca="1" t="shared" si="2"/>
        <v>DEMY Jerome</v>
      </c>
      <c r="E30" s="140" t="str">
        <f ca="1" t="shared" si="2"/>
        <v>M</v>
      </c>
      <c r="F30" s="26">
        <v>94</v>
      </c>
      <c r="G30" s="79">
        <v>7</v>
      </c>
      <c r="H30" s="79" t="str">
        <f>IF(L30&lt;&gt;"","-","")</f>
        <v>-</v>
      </c>
      <c r="I30" s="79" t="str">
        <f>IF(L30&lt;&gt;"","-","")</f>
        <v>-</v>
      </c>
      <c r="J30" s="79" t="str">
        <f>IF(L30&lt;&gt;"","-","")</f>
        <v>-</v>
      </c>
      <c r="K30" s="141" t="str">
        <f>IF(L30&lt;&gt;"","-","")</f>
        <v>-</v>
      </c>
      <c r="L30" s="81" t="s">
        <v>100</v>
      </c>
      <c r="M30" s="223">
        <f t="shared" si="3"/>
        <v>7</v>
      </c>
      <c r="N30" s="224"/>
      <c r="O30" s="82"/>
      <c r="P30" s="238">
        <f ca="1" t="shared" si="4"/>
        <v>101</v>
      </c>
      <c r="Q30" s="226"/>
      <c r="R30" s="46"/>
      <c r="S30" s="87"/>
      <c r="T30" s="85"/>
      <c r="U30" s="85"/>
      <c r="V30" s="85"/>
      <c r="W30" s="85"/>
      <c r="X30" s="86"/>
      <c r="Z30" s="83"/>
      <c r="AA30" s="85"/>
      <c r="AB30" s="85"/>
      <c r="AC30" s="85"/>
      <c r="AD30" s="85"/>
      <c r="AE30" s="86"/>
      <c r="AM30" s="53"/>
      <c r="AN30" s="53"/>
      <c r="AO30" s="39"/>
      <c r="AQ30" s="125">
        <f t="shared" si="5"/>
        <v>1</v>
      </c>
      <c r="AR30" s="24"/>
    </row>
    <row r="31" spans="1:44" s="35" customFormat="1" ht="21" customHeight="1">
      <c r="A31" s="75" t="str">
        <f ca="1" t="shared" si="1"/>
        <v>PDL</v>
      </c>
      <c r="B31" s="76">
        <f ca="1" t="shared" si="1"/>
        <v>85</v>
      </c>
      <c r="C31" s="77">
        <v>8</v>
      </c>
      <c r="D31" s="120" t="str">
        <f ca="1" t="shared" si="2"/>
        <v>RAVELEAU Florian</v>
      </c>
      <c r="E31" s="140" t="str">
        <f ca="1" t="shared" si="2"/>
        <v>M</v>
      </c>
      <c r="F31" s="26">
        <v>30</v>
      </c>
      <c r="G31" s="79">
        <v>7</v>
      </c>
      <c r="H31" s="79">
        <v>0</v>
      </c>
      <c r="I31" s="79">
        <v>0</v>
      </c>
      <c r="J31" s="79">
        <v>0</v>
      </c>
      <c r="K31" s="141">
        <v>0</v>
      </c>
      <c r="L31" s="81" t="s">
        <v>99</v>
      </c>
      <c r="M31" s="223">
        <f t="shared" si="3"/>
        <v>7</v>
      </c>
      <c r="N31" s="224"/>
      <c r="O31" s="82"/>
      <c r="P31" s="225">
        <f ca="1" t="shared" si="4"/>
        <v>37</v>
      </c>
      <c r="Q31" s="280"/>
      <c r="R31" s="46"/>
      <c r="S31" s="87"/>
      <c r="T31" s="85"/>
      <c r="U31" s="85"/>
      <c r="V31" s="85"/>
      <c r="W31" s="85"/>
      <c r="X31" s="86"/>
      <c r="Z31" s="83"/>
      <c r="AA31" s="85"/>
      <c r="AB31" s="85"/>
      <c r="AC31" s="85"/>
      <c r="AD31" s="85"/>
      <c r="AE31" s="86"/>
      <c r="AM31" s="53"/>
      <c r="AN31" s="53"/>
      <c r="AO31" s="39"/>
      <c r="AQ31" s="125">
        <f t="shared" si="5"/>
        <v>5</v>
      </c>
      <c r="AR31" s="24"/>
    </row>
    <row r="32" spans="1:45" s="35" customFormat="1" ht="21" customHeight="1">
      <c r="A32" s="75" t="str">
        <f ca="1" t="shared" si="1"/>
        <v>PDL</v>
      </c>
      <c r="B32" s="76">
        <f ca="1" t="shared" si="1"/>
        <v>44</v>
      </c>
      <c r="C32" s="77">
        <v>9</v>
      </c>
      <c r="D32" s="153" t="str">
        <f ca="1" t="shared" si="2"/>
        <v>GUERIN Anthony</v>
      </c>
      <c r="E32" s="140" t="str">
        <f ca="1" t="shared" si="2"/>
        <v>M</v>
      </c>
      <c r="F32" s="26">
        <v>29</v>
      </c>
      <c r="G32" s="79">
        <v>7</v>
      </c>
      <c r="H32" s="79">
        <v>0</v>
      </c>
      <c r="I32" s="79">
        <v>0</v>
      </c>
      <c r="J32" s="79">
        <v>0</v>
      </c>
      <c r="K32" s="141">
        <f>IF(L32&lt;&gt;"","-","")</f>
      </c>
      <c r="L32" s="81"/>
      <c r="M32" s="223">
        <f t="shared" si="3"/>
        <v>7</v>
      </c>
      <c r="N32" s="224"/>
      <c r="O32" s="82"/>
      <c r="P32" s="234">
        <f ca="1" t="shared" si="4"/>
        <v>36</v>
      </c>
      <c r="Q32" s="226"/>
      <c r="R32" s="102"/>
      <c r="S32" s="87"/>
      <c r="T32" s="85"/>
      <c r="U32" s="85"/>
      <c r="V32" s="85"/>
      <c r="W32" s="85"/>
      <c r="X32" s="86"/>
      <c r="Z32" s="83"/>
      <c r="AA32" s="85"/>
      <c r="AB32" s="85"/>
      <c r="AC32" s="85"/>
      <c r="AD32" s="85"/>
      <c r="AE32" s="86"/>
      <c r="AN32" s="106"/>
      <c r="AO32" s="106"/>
      <c r="AP32" s="106"/>
      <c r="AQ32" s="125">
        <f t="shared" si="5"/>
        <v>4</v>
      </c>
      <c r="AR32" s="53"/>
      <c r="AS32" s="53"/>
    </row>
    <row r="33" spans="1:45" s="35" customFormat="1" ht="21" customHeight="1" thickBot="1">
      <c r="A33" s="88" t="str">
        <f ca="1" t="shared" si="1"/>
        <v>PDL</v>
      </c>
      <c r="B33" s="89">
        <f ca="1" t="shared" si="1"/>
        <v>44</v>
      </c>
      <c r="C33" s="90">
        <v>10</v>
      </c>
      <c r="D33" s="142" t="str">
        <f ca="1" t="shared" si="2"/>
        <v>LEGRAND Florian</v>
      </c>
      <c r="E33" s="143" t="str">
        <f ca="1" t="shared" si="2"/>
        <v>M</v>
      </c>
      <c r="F33" s="92">
        <v>30</v>
      </c>
      <c r="G33" s="93">
        <v>0</v>
      </c>
      <c r="H33" s="93">
        <v>0</v>
      </c>
      <c r="I33" s="93">
        <v>0</v>
      </c>
      <c r="J33" s="93">
        <v>10</v>
      </c>
      <c r="K33" s="144">
        <v>0</v>
      </c>
      <c r="L33" s="95" t="s">
        <v>99</v>
      </c>
      <c r="M33" s="235">
        <f t="shared" si="3"/>
        <v>10</v>
      </c>
      <c r="N33" s="236"/>
      <c r="O33" s="82"/>
      <c r="P33" s="234">
        <f ca="1" t="shared" si="4"/>
        <v>40</v>
      </c>
      <c r="Q33" s="226"/>
      <c r="R33" s="102"/>
      <c r="S33" s="96"/>
      <c r="T33" s="98"/>
      <c r="U33" s="98"/>
      <c r="V33" s="98"/>
      <c r="W33" s="98"/>
      <c r="X33" s="99"/>
      <c r="Z33" s="100"/>
      <c r="AA33" s="98"/>
      <c r="AB33" s="98"/>
      <c r="AC33" s="98"/>
      <c r="AD33" s="98"/>
      <c r="AE33" s="99"/>
      <c r="AN33" s="106"/>
      <c r="AO33" s="106"/>
      <c r="AP33" s="106"/>
      <c r="AQ33" s="125">
        <f t="shared" si="5"/>
        <v>5</v>
      </c>
      <c r="AR33" s="53"/>
      <c r="AS33" s="53"/>
    </row>
    <row r="34" spans="1:37" s="35" customFormat="1" ht="13.5" customHeight="1">
      <c r="A34" s="37"/>
      <c r="B34" s="37"/>
      <c r="C34" s="237" t="s">
        <v>101</v>
      </c>
      <c r="D34" s="237"/>
      <c r="E34" s="237"/>
      <c r="F34" s="237"/>
      <c r="G34" s="237"/>
      <c r="H34" s="237"/>
      <c r="I34" s="237"/>
      <c r="J34" s="237"/>
      <c r="K34" s="237"/>
      <c r="L34" s="237"/>
      <c r="M34" s="233" t="s">
        <v>102</v>
      </c>
      <c r="N34" s="233"/>
      <c r="O34" s="233"/>
      <c r="P34" s="233"/>
      <c r="Q34" s="233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110"/>
      <c r="AG34" s="110"/>
      <c r="AH34" s="110"/>
      <c r="AI34" s="110"/>
      <c r="AJ34" s="110"/>
      <c r="AK34" s="37"/>
    </row>
    <row r="35" spans="1:39" s="35" customFormat="1" ht="14.25" customHeight="1" hidden="1">
      <c r="A35" s="37"/>
      <c r="B35" s="37"/>
      <c r="C35" s="145">
        <f>COUNT(L35:AJ35,S42:X42,Z42:AE42)</f>
        <v>22</v>
      </c>
      <c r="D35" s="145"/>
      <c r="E35" s="125"/>
      <c r="F35" s="125"/>
      <c r="G35" s="276" t="s">
        <v>103</v>
      </c>
      <c r="H35" s="277"/>
      <c r="I35" s="277"/>
      <c r="J35" s="277"/>
      <c r="K35" s="277"/>
      <c r="L35" s="112">
        <v>1</v>
      </c>
      <c r="M35" s="112">
        <v>2</v>
      </c>
      <c r="N35" s="112">
        <v>3</v>
      </c>
      <c r="O35" s="112">
        <v>4</v>
      </c>
      <c r="P35" s="112">
        <v>5</v>
      </c>
      <c r="Q35" s="112">
        <v>6</v>
      </c>
      <c r="R35" s="112">
        <v>7</v>
      </c>
      <c r="S35" s="112">
        <v>14</v>
      </c>
      <c r="T35" s="112">
        <v>8</v>
      </c>
      <c r="U35" s="112">
        <v>9</v>
      </c>
      <c r="V35" s="112">
        <v>10</v>
      </c>
      <c r="W35" s="112">
        <v>11</v>
      </c>
      <c r="X35" s="112">
        <v>12</v>
      </c>
      <c r="Y35" s="112"/>
      <c r="Z35" s="112">
        <v>13</v>
      </c>
      <c r="AA35" s="112">
        <v>15</v>
      </c>
      <c r="AB35" s="112"/>
      <c r="AC35" s="112">
        <v>16</v>
      </c>
      <c r="AD35" s="112">
        <v>17</v>
      </c>
      <c r="AE35" s="112"/>
      <c r="AF35" s="112">
        <v>18</v>
      </c>
      <c r="AG35" s="112">
        <v>19</v>
      </c>
      <c r="AH35" s="112">
        <v>20</v>
      </c>
      <c r="AI35" s="112">
        <v>21</v>
      </c>
      <c r="AJ35" s="112">
        <v>22</v>
      </c>
      <c r="AK35" s="114"/>
      <c r="AL35" s="44"/>
      <c r="AM35" s="44"/>
    </row>
    <row r="36" spans="1:39" s="35" customFormat="1" ht="14.25" customHeight="1" hidden="1">
      <c r="A36" s="37"/>
      <c r="B36" s="37"/>
      <c r="C36" s="125"/>
      <c r="D36" s="125"/>
      <c r="E36" s="125"/>
      <c r="F36" s="125"/>
      <c r="G36" s="278" t="s">
        <v>104</v>
      </c>
      <c r="H36" s="279"/>
      <c r="I36" s="279"/>
      <c r="J36" s="279"/>
      <c r="K36" s="279"/>
      <c r="L36" s="112">
        <v>1</v>
      </c>
      <c r="M36" s="112">
        <v>1</v>
      </c>
      <c r="N36" s="112">
        <v>1</v>
      </c>
      <c r="O36" s="112">
        <v>1</v>
      </c>
      <c r="P36" s="112">
        <v>1</v>
      </c>
      <c r="Q36" s="112">
        <v>2</v>
      </c>
      <c r="R36" s="112">
        <v>2</v>
      </c>
      <c r="S36" s="112"/>
      <c r="T36" s="112">
        <v>2</v>
      </c>
      <c r="U36" s="112">
        <v>2</v>
      </c>
      <c r="V36" s="112">
        <v>3</v>
      </c>
      <c r="W36" s="112">
        <v>2</v>
      </c>
      <c r="X36" s="112">
        <v>3</v>
      </c>
      <c r="Y36" s="112"/>
      <c r="Z36" s="112">
        <v>4</v>
      </c>
      <c r="AA36" s="112">
        <v>4</v>
      </c>
      <c r="AB36" s="112"/>
      <c r="AC36" s="112">
        <v>3</v>
      </c>
      <c r="AD36" s="112">
        <v>3</v>
      </c>
      <c r="AE36" s="112"/>
      <c r="AF36" s="112">
        <v>4</v>
      </c>
      <c r="AG36" s="112">
        <v>5</v>
      </c>
      <c r="AH36" s="112">
        <v>4</v>
      </c>
      <c r="AI36" s="112">
        <v>5</v>
      </c>
      <c r="AJ36" s="112">
        <v>5</v>
      </c>
      <c r="AK36" s="114"/>
      <c r="AL36" s="44"/>
      <c r="AM36" s="44"/>
    </row>
    <row r="37" spans="1:37" s="35" customFormat="1" ht="14.25" customHeight="1" hidden="1">
      <c r="A37" s="37"/>
      <c r="B37" s="37"/>
      <c r="C37" s="145"/>
      <c r="D37" s="125"/>
      <c r="E37" s="125"/>
      <c r="F37" s="125"/>
      <c r="G37" s="278" t="s">
        <v>105</v>
      </c>
      <c r="H37" s="279"/>
      <c r="I37" s="279"/>
      <c r="J37" s="279"/>
      <c r="K37" s="279"/>
      <c r="L37" s="112">
        <v>1</v>
      </c>
      <c r="M37" s="112">
        <v>1</v>
      </c>
      <c r="N37" s="112">
        <v>1</v>
      </c>
      <c r="O37" s="112">
        <v>1</v>
      </c>
      <c r="P37" s="112">
        <v>2</v>
      </c>
      <c r="Q37" s="112">
        <v>1</v>
      </c>
      <c r="R37" s="112">
        <v>2</v>
      </c>
      <c r="S37" s="112">
        <v>3</v>
      </c>
      <c r="T37" s="112">
        <v>2</v>
      </c>
      <c r="U37" s="112">
        <v>2</v>
      </c>
      <c r="V37" s="112">
        <v>3</v>
      </c>
      <c r="W37" s="112">
        <v>3</v>
      </c>
      <c r="X37" s="112">
        <v>3</v>
      </c>
      <c r="Y37" s="112"/>
      <c r="Z37" s="112">
        <v>3</v>
      </c>
      <c r="AA37" s="112">
        <v>3</v>
      </c>
      <c r="AB37" s="112"/>
      <c r="AC37" s="112">
        <v>4</v>
      </c>
      <c r="AD37" s="112">
        <v>4</v>
      </c>
      <c r="AE37" s="112"/>
      <c r="AF37" s="112">
        <v>4</v>
      </c>
      <c r="AG37" s="112">
        <v>4</v>
      </c>
      <c r="AH37" s="112">
        <v>5</v>
      </c>
      <c r="AI37" s="112">
        <v>4</v>
      </c>
      <c r="AJ37" s="112">
        <v>5</v>
      </c>
      <c r="AK37" s="114"/>
    </row>
    <row r="38" spans="1:45" s="35" customFormat="1" ht="5.25" customHeight="1" hidden="1">
      <c r="A38" s="1"/>
      <c r="B38" s="1"/>
      <c r="C38" s="146"/>
      <c r="D38" s="125"/>
      <c r="E38" s="147"/>
      <c r="F38" s="148"/>
      <c r="G38" s="147"/>
      <c r="H38" s="147"/>
      <c r="I38" s="147"/>
      <c r="J38" s="147"/>
      <c r="K38" s="147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15"/>
      <c r="AL38" s="3"/>
      <c r="AM38" s="3"/>
      <c r="AN38" s="3"/>
      <c r="AO38" s="3"/>
      <c r="AP38" s="3"/>
      <c r="AQ38" s="3"/>
      <c r="AR38" s="3"/>
      <c r="AS38" s="3"/>
    </row>
    <row r="39" spans="1:45" ht="15" hidden="1">
      <c r="A39" s="1"/>
      <c r="B39" s="1"/>
      <c r="C39" s="146"/>
      <c r="D39" s="119"/>
      <c r="E39" s="147"/>
      <c r="F39" s="148"/>
      <c r="G39" s="147"/>
      <c r="H39" s="147"/>
      <c r="I39" s="147"/>
      <c r="J39" s="147"/>
      <c r="K39" s="147"/>
      <c r="L39" s="150">
        <v>0</v>
      </c>
      <c r="M39" s="150">
        <v>7</v>
      </c>
      <c r="N39" s="150">
        <v>0</v>
      </c>
      <c r="O39" s="150">
        <v>0</v>
      </c>
      <c r="P39" s="150">
        <v>7</v>
      </c>
      <c r="Q39" s="150">
        <v>10</v>
      </c>
      <c r="R39" s="150">
        <v>10</v>
      </c>
      <c r="S39" s="150"/>
      <c r="T39" s="150">
        <v>0</v>
      </c>
      <c r="U39" s="150">
        <v>0</v>
      </c>
      <c r="V39" s="150">
        <v>0</v>
      </c>
      <c r="W39" s="150">
        <v>0</v>
      </c>
      <c r="X39" s="150">
        <v>0</v>
      </c>
      <c r="Y39" s="150"/>
      <c r="Z39" s="150">
        <v>10</v>
      </c>
      <c r="AA39" s="150">
        <v>0</v>
      </c>
      <c r="AB39" s="150"/>
      <c r="AC39" s="150">
        <v>10</v>
      </c>
      <c r="AD39" s="150">
        <v>0</v>
      </c>
      <c r="AE39" s="150"/>
      <c r="AF39" s="151">
        <v>0</v>
      </c>
      <c r="AG39" s="151">
        <v>0</v>
      </c>
      <c r="AH39" s="151">
        <v>10</v>
      </c>
      <c r="AI39" s="151">
        <v>10</v>
      </c>
      <c r="AJ39" s="151">
        <v>10</v>
      </c>
      <c r="AK39" s="3"/>
      <c r="AL39" s="3"/>
      <c r="AM39" s="3"/>
      <c r="AN39" s="3"/>
      <c r="AO39" s="3"/>
      <c r="AP39" s="3"/>
      <c r="AQ39" s="3"/>
      <c r="AR39" s="3"/>
      <c r="AS39" s="3"/>
    </row>
    <row r="40" spans="3:36" ht="15" hidden="1">
      <c r="C40" s="119"/>
      <c r="D40" s="119"/>
      <c r="E40" s="119"/>
      <c r="F40" s="119"/>
      <c r="G40" s="119"/>
      <c r="H40" s="119"/>
      <c r="I40" s="119"/>
      <c r="J40" s="119"/>
      <c r="K40" s="119"/>
      <c r="L40" s="150">
        <v>0</v>
      </c>
      <c r="M40" s="150">
        <v>0</v>
      </c>
      <c r="N40" s="150">
        <v>0</v>
      </c>
      <c r="O40" s="150">
        <v>0</v>
      </c>
      <c r="P40" s="150">
        <v>0</v>
      </c>
      <c r="Q40" s="150">
        <v>10</v>
      </c>
      <c r="R40" s="150">
        <v>0</v>
      </c>
      <c r="S40" s="150">
        <v>0</v>
      </c>
      <c r="T40" s="150">
        <v>7</v>
      </c>
      <c r="U40" s="150">
        <v>0</v>
      </c>
      <c r="V40" s="150">
        <v>0</v>
      </c>
      <c r="W40" s="150">
        <v>0</v>
      </c>
      <c r="X40" s="150">
        <v>0</v>
      </c>
      <c r="Y40" s="150"/>
      <c r="Z40" s="150">
        <v>10</v>
      </c>
      <c r="AA40" s="150">
        <v>10</v>
      </c>
      <c r="AB40" s="150"/>
      <c r="AC40" s="150">
        <v>0</v>
      </c>
      <c r="AD40" s="150">
        <v>0</v>
      </c>
      <c r="AE40" s="150"/>
      <c r="AF40" s="150">
        <v>10</v>
      </c>
      <c r="AG40" s="150">
        <v>10</v>
      </c>
      <c r="AH40" s="150">
        <v>0</v>
      </c>
      <c r="AI40" s="150">
        <v>0</v>
      </c>
      <c r="AJ40" s="116">
        <v>0</v>
      </c>
    </row>
    <row r="41" spans="3:35" ht="5.25" customHeight="1" hidden="1"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</row>
    <row r="42" spans="3:31" ht="14.25" customHeight="1" hidden="1">
      <c r="C42" s="119"/>
      <c r="D42" s="125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51"/>
      <c r="T42" s="151"/>
      <c r="U42" s="151"/>
      <c r="V42" s="151"/>
      <c r="W42" s="151"/>
      <c r="X42" s="151"/>
      <c r="Z42" s="151"/>
      <c r="AA42" s="151"/>
      <c r="AB42" s="151"/>
      <c r="AC42" s="151"/>
      <c r="AD42" s="151"/>
      <c r="AE42" s="151"/>
    </row>
    <row r="43" spans="3:31" ht="15" hidden="1">
      <c r="C43" s="119"/>
      <c r="D43" s="125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50"/>
      <c r="T43" s="150"/>
      <c r="U43" s="150"/>
      <c r="V43" s="150"/>
      <c r="W43" s="150"/>
      <c r="X43" s="150"/>
      <c r="Z43" s="150"/>
      <c r="AA43" s="150"/>
      <c r="AB43" s="150"/>
      <c r="AC43" s="150"/>
      <c r="AD43" s="150"/>
      <c r="AE43" s="150"/>
    </row>
    <row r="44" spans="3:31" ht="15" hidden="1"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50"/>
      <c r="T44" s="150"/>
      <c r="U44" s="150"/>
      <c r="V44" s="150"/>
      <c r="W44" s="150"/>
      <c r="X44" s="150"/>
      <c r="Z44" s="150"/>
      <c r="AA44" s="150"/>
      <c r="AB44" s="150"/>
      <c r="AC44" s="150"/>
      <c r="AD44" s="150"/>
      <c r="AE44" s="150"/>
    </row>
    <row r="45" spans="3:30" ht="4.5" customHeight="1" hidden="1"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</row>
    <row r="46" spans="3:31" ht="15" hidden="1"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50"/>
      <c r="T46" s="150"/>
      <c r="U46" s="150"/>
      <c r="V46" s="150"/>
      <c r="W46" s="150"/>
      <c r="X46" s="150"/>
      <c r="Z46" s="150"/>
      <c r="AA46" s="150"/>
      <c r="AB46" s="150"/>
      <c r="AC46" s="150"/>
      <c r="AD46" s="150"/>
      <c r="AE46" s="150"/>
    </row>
    <row r="47" spans="3:31" ht="15" hidden="1"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50"/>
      <c r="T47" s="150"/>
      <c r="U47" s="150"/>
      <c r="V47" s="150"/>
      <c r="W47" s="150"/>
      <c r="X47" s="150"/>
      <c r="Z47" s="150"/>
      <c r="AA47" s="150"/>
      <c r="AB47" s="150"/>
      <c r="AC47" s="150"/>
      <c r="AD47" s="150"/>
      <c r="AE47" s="150"/>
    </row>
  </sheetData>
  <sheetProtection selectLockedCells="1"/>
  <mergeCells count="57">
    <mergeCell ref="G35:K35"/>
    <mergeCell ref="P30:Q30"/>
    <mergeCell ref="G36:K36"/>
    <mergeCell ref="G37:K37"/>
    <mergeCell ref="M31:N31"/>
    <mergeCell ref="P31:Q31"/>
    <mergeCell ref="M32:N32"/>
    <mergeCell ref="P32:Q32"/>
    <mergeCell ref="M33:N33"/>
    <mergeCell ref="P33:Q33"/>
    <mergeCell ref="C34:L34"/>
    <mergeCell ref="M34:Q34"/>
    <mergeCell ref="M26:N26"/>
    <mergeCell ref="P26:Q26"/>
    <mergeCell ref="M27:N27"/>
    <mergeCell ref="P27:Q27"/>
    <mergeCell ref="M28:N28"/>
    <mergeCell ref="P28:Q28"/>
    <mergeCell ref="M29:N29"/>
    <mergeCell ref="P29:Q29"/>
    <mergeCell ref="M30:N30"/>
    <mergeCell ref="M25:N25"/>
    <mergeCell ref="P25:Q25"/>
    <mergeCell ref="G15:K15"/>
    <mergeCell ref="G16:K16"/>
    <mergeCell ref="G17:K17"/>
    <mergeCell ref="G18:K18"/>
    <mergeCell ref="M23:N23"/>
    <mergeCell ref="P23:Q23"/>
    <mergeCell ref="M24:N24"/>
    <mergeCell ref="P24:Q24"/>
    <mergeCell ref="Z22:AE22"/>
    <mergeCell ref="S22:X22"/>
    <mergeCell ref="Z19:AE19"/>
    <mergeCell ref="Z20:AE20"/>
    <mergeCell ref="G13:K13"/>
    <mergeCell ref="G14:K14"/>
    <mergeCell ref="D5:F5"/>
    <mergeCell ref="M5:W5"/>
    <mergeCell ref="G9:K9"/>
    <mergeCell ref="G10:K10"/>
    <mergeCell ref="G11:K11"/>
    <mergeCell ref="G12:K12"/>
    <mergeCell ref="Z5:AB6"/>
    <mergeCell ref="AC5:AE6"/>
    <mergeCell ref="M6:O6"/>
    <mergeCell ref="G8:K8"/>
    <mergeCell ref="D20:F21"/>
    <mergeCell ref="X1:Z1"/>
    <mergeCell ref="D2:F2"/>
    <mergeCell ref="G2:K2"/>
    <mergeCell ref="M2:N2"/>
    <mergeCell ref="O2:R2"/>
    <mergeCell ref="X2:X3"/>
    <mergeCell ref="Y2:Y3"/>
    <mergeCell ref="Z2:Z3"/>
    <mergeCell ref="G4:K6"/>
  </mergeCells>
  <printOptions horizontalCentered="1"/>
  <pageMargins left="0.25" right="0.25" top="0.13" bottom="0.14" header="0.13" footer="0.14"/>
  <pageSetup fitToHeight="1" fitToWidth="1" horizontalDpi="600" verticalDpi="600" orientation="landscape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6" zoomScaleNormal="86" workbookViewId="0" topLeftCell="C8">
      <pane ySplit="1" topLeftCell="BM9" activePane="bottomLeft" state="frozen"/>
      <selection pane="topLeft" activeCell="G18" sqref="G18:K18"/>
      <selection pane="bottomLeft" activeCell="G8" sqref="G8:K8"/>
    </sheetView>
  </sheetViews>
  <sheetFormatPr defaultColWidth="4.00390625" defaultRowHeight="12.75"/>
  <cols>
    <col min="1" max="1" width="6.140625" style="8" hidden="1" customWidth="1"/>
    <col min="2" max="2" width="5.140625" style="8" hidden="1" customWidth="1"/>
    <col min="3" max="3" width="4.421875" style="8" customWidth="1"/>
    <col min="4" max="4" width="22.140625" style="8" customWidth="1"/>
    <col min="5" max="5" width="3.140625" style="8" customWidth="1"/>
    <col min="6" max="6" width="7.7109375" style="8" customWidth="1"/>
    <col min="7" max="11" width="3.8515625" style="8" customWidth="1"/>
    <col min="12" max="41" width="4.00390625" style="8" customWidth="1"/>
    <col min="42" max="42" width="20.00390625" style="8" hidden="1" customWidth="1"/>
    <col min="43" max="43" width="4.00390625" style="8" hidden="1" customWidth="1"/>
    <col min="44" max="45" width="4.00390625" style="8" customWidth="1"/>
    <col min="46" max="46" width="10.421875" style="13" customWidth="1"/>
    <col min="47" max="238" width="11.421875" style="8" customWidth="1"/>
    <col min="239" max="240" width="4.00390625" style="8" customWidth="1"/>
    <col min="241" max="241" width="4.421875" style="8" customWidth="1"/>
    <col min="242" max="242" width="22.140625" style="8" customWidth="1"/>
    <col min="243" max="243" width="3.140625" style="8" customWidth="1"/>
    <col min="244" max="244" width="7.7109375" style="8" customWidth="1"/>
    <col min="245" max="245" width="19.421875" style="8" customWidth="1"/>
    <col min="246" max="254" width="4.00390625" style="8" customWidth="1"/>
    <col min="255" max="16384" width="4.00390625" style="8" customWidth="1"/>
  </cols>
  <sheetData>
    <row r="1" spans="1:47" ht="15.75" thickBot="1">
      <c r="A1" s="1"/>
      <c r="B1" s="1"/>
      <c r="C1" s="2">
        <v>6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263" t="s">
        <v>0</v>
      </c>
      <c r="Y1" s="263"/>
      <c r="Z1" s="263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9"/>
      <c r="D2" s="264" t="s">
        <v>1</v>
      </c>
      <c r="E2" s="264"/>
      <c r="F2" s="265"/>
      <c r="G2" s="266" t="s">
        <v>206</v>
      </c>
      <c r="H2" s="266"/>
      <c r="I2" s="266"/>
      <c r="J2" s="266"/>
      <c r="K2" s="266"/>
      <c r="L2" s="4">
        <v>2</v>
      </c>
      <c r="M2" s="256" t="s">
        <v>3</v>
      </c>
      <c r="N2" s="256"/>
      <c r="O2" s="267">
        <f ca="1">TODAY()</f>
        <v>42163</v>
      </c>
      <c r="P2" s="267"/>
      <c r="Q2" s="267"/>
      <c r="R2" s="267"/>
      <c r="S2" s="5"/>
      <c r="T2" s="10" t="s">
        <v>185</v>
      </c>
      <c r="U2" s="10"/>
      <c r="V2" s="10"/>
      <c r="W2" s="5"/>
      <c r="X2" s="268" t="str">
        <f>IF(T2="","",T2)</f>
        <v>2</v>
      </c>
      <c r="Y2" s="268">
        <f>IF(U2="","",U2)</f>
      </c>
      <c r="Z2" s="268">
        <f>IF(V2="","",V2)</f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1"/>
      <c r="M3" s="11"/>
      <c r="N3" s="5"/>
      <c r="O3" s="5"/>
      <c r="P3" s="5"/>
      <c r="Q3" s="5"/>
      <c r="R3" s="5"/>
      <c r="S3" s="5"/>
      <c r="T3" s="3"/>
      <c r="U3" s="3"/>
      <c r="V3" s="3"/>
      <c r="W3" s="5"/>
      <c r="X3" s="269"/>
      <c r="Y3" s="269"/>
      <c r="Z3" s="269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5" customHeight="1" thickBot="1">
      <c r="A4" s="1"/>
      <c r="B4" s="1"/>
      <c r="C4" s="9"/>
      <c r="D4" s="3"/>
      <c r="E4" s="3"/>
      <c r="G4" s="270"/>
      <c r="H4" s="270"/>
      <c r="I4" s="270"/>
      <c r="J4" s="270"/>
      <c r="K4" s="27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5" customHeight="1" thickTop="1">
      <c r="A5" s="1"/>
      <c r="B5" s="1"/>
      <c r="C5" s="9"/>
      <c r="D5" s="271" t="s">
        <v>5</v>
      </c>
      <c r="E5" s="271"/>
      <c r="F5" s="272"/>
      <c r="G5" s="270"/>
      <c r="H5" s="270"/>
      <c r="I5" s="270"/>
      <c r="J5" s="270"/>
      <c r="K5" s="270"/>
      <c r="L5" s="3"/>
      <c r="M5" s="273" t="s">
        <v>6</v>
      </c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5"/>
      <c r="Y5" s="5"/>
      <c r="Z5" s="274" t="s">
        <v>7</v>
      </c>
      <c r="AA5" s="274"/>
      <c r="AB5" s="275"/>
      <c r="AC5" s="250" t="str">
        <f>LEFT(G2,2)</f>
        <v>17</v>
      </c>
      <c r="AD5" s="251"/>
      <c r="AE5" s="252"/>
      <c r="AH5" s="6"/>
      <c r="AI5" s="6"/>
      <c r="AJ5" s="6"/>
      <c r="AK5" s="12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270"/>
      <c r="H6" s="270"/>
      <c r="I6" s="270"/>
      <c r="J6" s="270"/>
      <c r="K6" s="270"/>
      <c r="L6" s="3"/>
      <c r="M6" s="256" t="s">
        <v>8</v>
      </c>
      <c r="N6" s="256"/>
      <c r="O6" s="256"/>
      <c r="P6" s="3"/>
      <c r="Q6" s="3"/>
      <c r="R6" s="3"/>
      <c r="S6" s="3"/>
      <c r="T6" s="3"/>
      <c r="U6" s="3"/>
      <c r="V6" s="3"/>
      <c r="W6" s="5"/>
      <c r="X6" s="5"/>
      <c r="Y6" s="5"/>
      <c r="Z6" s="274"/>
      <c r="AA6" s="274"/>
      <c r="AB6" s="275"/>
      <c r="AC6" s="253"/>
      <c r="AD6" s="254"/>
      <c r="AE6" s="255"/>
      <c r="AH6" s="6"/>
      <c r="AI6" s="6"/>
      <c r="AJ6" s="6"/>
      <c r="AK6" s="12"/>
      <c r="AL6" s="14"/>
      <c r="AM6" s="14"/>
      <c r="AN6" s="14"/>
      <c r="AO6" s="14"/>
    </row>
    <row r="7" spans="1:44" ht="22.5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5"/>
      <c r="AG7" s="15"/>
      <c r="AH7" s="15"/>
      <c r="AI7" s="15"/>
      <c r="AJ7" s="15"/>
      <c r="AK7" s="16"/>
      <c r="AP7" s="17"/>
      <c r="AQ7" s="3"/>
      <c r="AR7" s="3"/>
    </row>
    <row r="8" spans="1:46" ht="19.5" customHeight="1">
      <c r="A8" s="18" t="s">
        <v>9</v>
      </c>
      <c r="B8" s="18" t="s">
        <v>10</v>
      </c>
      <c r="C8" s="19" t="s">
        <v>11</v>
      </c>
      <c r="D8" s="20" t="s">
        <v>12</v>
      </c>
      <c r="E8" s="20" t="s">
        <v>13</v>
      </c>
      <c r="F8" s="19" t="s">
        <v>14</v>
      </c>
      <c r="G8" s="288" t="s">
        <v>15</v>
      </c>
      <c r="H8" s="288"/>
      <c r="I8" s="288"/>
      <c r="J8" s="288"/>
      <c r="K8" s="288"/>
      <c r="L8" s="157" t="s">
        <v>77</v>
      </c>
      <c r="M8" s="157" t="s">
        <v>80</v>
      </c>
      <c r="N8" s="157" t="s">
        <v>82</v>
      </c>
      <c r="O8" s="157" t="s">
        <v>16</v>
      </c>
      <c r="P8" s="157" t="s">
        <v>33</v>
      </c>
      <c r="Q8" s="157" t="s">
        <v>32</v>
      </c>
      <c r="R8" s="158" t="s">
        <v>78</v>
      </c>
      <c r="S8" s="157" t="s">
        <v>21</v>
      </c>
      <c r="T8" s="158" t="s">
        <v>18</v>
      </c>
      <c r="U8" s="158" t="s">
        <v>25</v>
      </c>
      <c r="V8" s="158" t="s">
        <v>26</v>
      </c>
      <c r="W8" s="157" t="s">
        <v>23</v>
      </c>
      <c r="X8" s="158" t="s">
        <v>81</v>
      </c>
      <c r="Y8" s="158" t="s">
        <v>20</v>
      </c>
      <c r="Z8" s="157" t="s">
        <v>17</v>
      </c>
      <c r="AE8" s="23"/>
      <c r="AF8" s="23"/>
      <c r="AG8" s="23"/>
      <c r="AH8" s="24"/>
      <c r="AI8" s="24"/>
      <c r="AJ8" s="24"/>
      <c r="AK8" s="24"/>
      <c r="AL8" s="24"/>
      <c r="AM8" s="24"/>
      <c r="AN8" s="24"/>
      <c r="AP8" s="25" t="s">
        <v>207</v>
      </c>
      <c r="AT8" s="8"/>
    </row>
    <row r="9" spans="1:43" s="35" customFormat="1" ht="18.75" customHeight="1">
      <c r="A9" s="26" t="s">
        <v>45</v>
      </c>
      <c r="B9" s="26">
        <v>49</v>
      </c>
      <c r="C9" s="27">
        <f aca="true" ca="1" t="shared" si="0" ref="C9:C14">OFFSET(C9,15,0)</f>
        <v>1</v>
      </c>
      <c r="D9" s="78" t="s">
        <v>208</v>
      </c>
      <c r="E9" s="26" t="s">
        <v>39</v>
      </c>
      <c r="F9" s="26">
        <v>80</v>
      </c>
      <c r="G9" s="287" t="s">
        <v>209</v>
      </c>
      <c r="H9" s="287"/>
      <c r="I9" s="287"/>
      <c r="J9" s="287"/>
      <c r="K9" s="287"/>
      <c r="L9" s="30" t="s">
        <v>49</v>
      </c>
      <c r="M9" s="31"/>
      <c r="N9" s="31"/>
      <c r="O9" s="30" t="s">
        <v>49</v>
      </c>
      <c r="P9" s="31"/>
      <c r="Q9" s="31"/>
      <c r="R9" s="30"/>
      <c r="S9" s="31"/>
      <c r="T9" s="31"/>
      <c r="U9" s="30"/>
      <c r="V9" s="31"/>
      <c r="W9" s="31"/>
      <c r="X9" s="31"/>
      <c r="Y9" s="30"/>
      <c r="Z9" s="31"/>
      <c r="AE9" s="32"/>
      <c r="AF9" s="32"/>
      <c r="AG9" s="32"/>
      <c r="AH9" s="33"/>
      <c r="AI9" s="33"/>
      <c r="AJ9" s="33"/>
      <c r="AK9" s="34"/>
      <c r="AL9" s="33"/>
      <c r="AM9" s="34"/>
      <c r="AN9" s="33"/>
      <c r="AP9" s="25" t="s">
        <v>210</v>
      </c>
      <c r="AQ9" s="37">
        <f>IF(E9="M",100,IF(E9=1,100,IF(E9="","",120)))</f>
        <v>100</v>
      </c>
    </row>
    <row r="10" spans="1:42" s="37" customFormat="1" ht="21" customHeight="1">
      <c r="A10" s="26" t="s">
        <v>45</v>
      </c>
      <c r="B10" s="26">
        <v>49</v>
      </c>
      <c r="C10" s="27">
        <f ca="1" t="shared" si="0"/>
        <v>2</v>
      </c>
      <c r="D10" s="159" t="s">
        <v>211</v>
      </c>
      <c r="E10" s="26" t="s">
        <v>39</v>
      </c>
      <c r="F10" s="26">
        <v>81</v>
      </c>
      <c r="G10" s="287" t="s">
        <v>177</v>
      </c>
      <c r="H10" s="287"/>
      <c r="I10" s="287"/>
      <c r="J10" s="287"/>
      <c r="K10" s="287"/>
      <c r="L10" s="30" t="s">
        <v>41</v>
      </c>
      <c r="M10" s="31"/>
      <c r="N10" s="31"/>
      <c r="O10" s="31"/>
      <c r="P10" s="31"/>
      <c r="Q10" s="30" t="s">
        <v>41</v>
      </c>
      <c r="R10" s="31"/>
      <c r="S10" s="30" t="s">
        <v>49</v>
      </c>
      <c r="T10" s="31"/>
      <c r="U10" s="31"/>
      <c r="V10" s="30"/>
      <c r="W10" s="31"/>
      <c r="X10" s="31"/>
      <c r="Y10" s="31"/>
      <c r="Z10" s="30" t="s">
        <v>50</v>
      </c>
      <c r="AE10" s="32"/>
      <c r="AF10" s="32"/>
      <c r="AG10" s="32"/>
      <c r="AH10" s="33"/>
      <c r="AI10" s="33"/>
      <c r="AJ10" s="33"/>
      <c r="AK10" s="34"/>
      <c r="AL10" s="33"/>
      <c r="AM10" s="34"/>
      <c r="AN10" s="33"/>
      <c r="AP10" s="36" t="s">
        <v>212</v>
      </c>
    </row>
    <row r="11" spans="1:42" s="35" customFormat="1" ht="21" customHeight="1">
      <c r="A11" s="26" t="s">
        <v>45</v>
      </c>
      <c r="B11" s="26">
        <v>72</v>
      </c>
      <c r="C11" s="27">
        <f ca="1" t="shared" si="0"/>
        <v>3</v>
      </c>
      <c r="D11" s="159" t="s">
        <v>213</v>
      </c>
      <c r="E11" s="26" t="s">
        <v>39</v>
      </c>
      <c r="F11" s="26">
        <v>81</v>
      </c>
      <c r="G11" s="287" t="s">
        <v>214</v>
      </c>
      <c r="H11" s="287"/>
      <c r="I11" s="287"/>
      <c r="J11" s="287"/>
      <c r="K11" s="287"/>
      <c r="L11" s="31"/>
      <c r="M11" s="30" t="s">
        <v>49</v>
      </c>
      <c r="N11" s="31"/>
      <c r="O11" s="31"/>
      <c r="P11" s="30" t="s">
        <v>49</v>
      </c>
      <c r="Q11" s="31"/>
      <c r="R11" s="30"/>
      <c r="S11" s="31"/>
      <c r="T11" s="31"/>
      <c r="U11" s="31"/>
      <c r="V11" s="31"/>
      <c r="W11" s="30" t="s">
        <v>49</v>
      </c>
      <c r="X11" s="31"/>
      <c r="Y11" s="31"/>
      <c r="Z11" s="30" t="s">
        <v>178</v>
      </c>
      <c r="AP11" s="36" t="s">
        <v>215</v>
      </c>
    </row>
    <row r="12" spans="1:42" s="35" customFormat="1" ht="21" customHeight="1">
      <c r="A12" s="26" t="s">
        <v>45</v>
      </c>
      <c r="B12" s="26">
        <v>49</v>
      </c>
      <c r="C12" s="27">
        <f ca="1" t="shared" si="0"/>
        <v>4</v>
      </c>
      <c r="D12" s="78" t="s">
        <v>216</v>
      </c>
      <c r="E12" s="26" t="s">
        <v>39</v>
      </c>
      <c r="F12" s="26">
        <v>83</v>
      </c>
      <c r="G12" s="287" t="s">
        <v>217</v>
      </c>
      <c r="H12" s="287"/>
      <c r="I12" s="287"/>
      <c r="J12" s="287"/>
      <c r="K12" s="287"/>
      <c r="L12" s="31"/>
      <c r="M12" s="30" t="s">
        <v>41</v>
      </c>
      <c r="N12" s="31"/>
      <c r="O12" s="30" t="s">
        <v>41</v>
      </c>
      <c r="P12" s="31"/>
      <c r="Q12" s="31"/>
      <c r="R12" s="31"/>
      <c r="S12" s="31"/>
      <c r="T12" s="30"/>
      <c r="U12" s="31"/>
      <c r="V12" s="30"/>
      <c r="W12" s="31"/>
      <c r="X12" s="30"/>
      <c r="Y12" s="31"/>
      <c r="Z12" s="31"/>
      <c r="AP12" s="36" t="s">
        <v>218</v>
      </c>
    </row>
    <row r="13" spans="1:42" s="35" customFormat="1" ht="21" customHeight="1">
      <c r="A13" s="26" t="s">
        <v>45</v>
      </c>
      <c r="B13" s="26">
        <v>85</v>
      </c>
      <c r="C13" s="27">
        <f ca="1" t="shared" si="0"/>
        <v>5</v>
      </c>
      <c r="D13" s="159" t="s">
        <v>219</v>
      </c>
      <c r="E13" s="26" t="s">
        <v>39</v>
      </c>
      <c r="F13" s="26">
        <v>96</v>
      </c>
      <c r="G13" s="287" t="s">
        <v>220</v>
      </c>
      <c r="H13" s="287"/>
      <c r="I13" s="287"/>
      <c r="J13" s="287"/>
      <c r="K13" s="287"/>
      <c r="L13" s="31"/>
      <c r="M13" s="31"/>
      <c r="N13" s="30" t="s">
        <v>221</v>
      </c>
      <c r="O13" s="31"/>
      <c r="P13" s="31"/>
      <c r="Q13" s="30" t="s">
        <v>49</v>
      </c>
      <c r="R13" s="31"/>
      <c r="S13" s="31"/>
      <c r="T13" s="30"/>
      <c r="U13" s="31"/>
      <c r="V13" s="31"/>
      <c r="W13" s="30" t="s">
        <v>41</v>
      </c>
      <c r="X13" s="31"/>
      <c r="Y13" s="30"/>
      <c r="Z13" s="31"/>
      <c r="AP13" s="36" t="s">
        <v>222</v>
      </c>
    </row>
    <row r="14" spans="1:42" s="35" customFormat="1" ht="21" customHeight="1">
      <c r="A14" s="26" t="s">
        <v>45</v>
      </c>
      <c r="B14" s="26">
        <v>85</v>
      </c>
      <c r="C14" s="27">
        <f ca="1" t="shared" si="0"/>
        <v>6</v>
      </c>
      <c r="D14" s="159" t="s">
        <v>223</v>
      </c>
      <c r="E14" s="26" t="s">
        <v>39</v>
      </c>
      <c r="F14" s="26">
        <v>88</v>
      </c>
      <c r="G14" s="287" t="s">
        <v>224</v>
      </c>
      <c r="H14" s="287"/>
      <c r="I14" s="287"/>
      <c r="J14" s="287"/>
      <c r="K14" s="287"/>
      <c r="L14" s="31"/>
      <c r="M14" s="31"/>
      <c r="N14" s="30" t="s">
        <v>50</v>
      </c>
      <c r="O14" s="31"/>
      <c r="P14" s="30" t="s">
        <v>41</v>
      </c>
      <c r="Q14" s="31"/>
      <c r="R14" s="31"/>
      <c r="S14" s="30" t="s">
        <v>41</v>
      </c>
      <c r="T14" s="31"/>
      <c r="U14" s="30"/>
      <c r="V14" s="31"/>
      <c r="W14" s="31"/>
      <c r="X14" s="30"/>
      <c r="Y14" s="31"/>
      <c r="Z14" s="31"/>
      <c r="AP14" s="36" t="s">
        <v>225</v>
      </c>
    </row>
    <row r="15" spans="1:42" s="35" customFormat="1" ht="21" customHeight="1" hidden="1">
      <c r="A15" s="39"/>
      <c r="B15" s="39"/>
      <c r="C15" s="40"/>
      <c r="D15" s="129"/>
      <c r="E15" s="39"/>
      <c r="F15" s="39"/>
      <c r="G15" s="160"/>
      <c r="H15" s="160"/>
      <c r="I15" s="160"/>
      <c r="J15" s="160"/>
      <c r="K15" s="160"/>
      <c r="L15" s="161"/>
      <c r="M15" s="161"/>
      <c r="N15" s="163"/>
      <c r="O15" s="161"/>
      <c r="P15" s="161"/>
      <c r="Q15" s="161"/>
      <c r="R15" s="163"/>
      <c r="S15" s="161"/>
      <c r="T15" s="161"/>
      <c r="U15" s="163"/>
      <c r="V15" s="161"/>
      <c r="W15" s="161"/>
      <c r="X15" s="161"/>
      <c r="Y15" s="163"/>
      <c r="Z15" s="161"/>
      <c r="AA15" s="161"/>
      <c r="AB15" s="163"/>
      <c r="AP15" s="36"/>
    </row>
    <row r="16" spans="1:42" s="35" customFormat="1" ht="21" customHeight="1" hidden="1">
      <c r="A16" s="39"/>
      <c r="B16" s="39"/>
      <c r="C16" s="40"/>
      <c r="D16" s="129"/>
      <c r="E16" s="39"/>
      <c r="F16" s="39"/>
      <c r="G16" s="164"/>
      <c r="H16" s="164"/>
      <c r="I16" s="164"/>
      <c r="J16" s="164"/>
      <c r="K16" s="164"/>
      <c r="L16" s="161"/>
      <c r="M16" s="161"/>
      <c r="N16" s="161"/>
      <c r="O16" s="163"/>
      <c r="P16" s="161"/>
      <c r="Q16" s="161"/>
      <c r="R16" s="163"/>
      <c r="S16" s="161"/>
      <c r="T16" s="161"/>
      <c r="U16" s="161"/>
      <c r="V16" s="161"/>
      <c r="W16" s="161"/>
      <c r="X16" s="163"/>
      <c r="Y16" s="161"/>
      <c r="Z16" s="163"/>
      <c r="AA16" s="161"/>
      <c r="AB16" s="161"/>
      <c r="AP16" s="36"/>
    </row>
    <row r="17" spans="1:50" s="35" customFormat="1" ht="21" customHeight="1" hidden="1">
      <c r="A17" s="39"/>
      <c r="B17" s="39"/>
      <c r="C17" s="40"/>
      <c r="D17" s="41"/>
      <c r="E17" s="41"/>
      <c r="F17" s="41"/>
      <c r="G17" s="41"/>
      <c r="H17" s="41"/>
      <c r="I17" s="41"/>
      <c r="J17" s="41"/>
      <c r="K17" s="41"/>
      <c r="L17" s="32"/>
      <c r="M17" s="32"/>
      <c r="N17" s="32"/>
      <c r="O17" s="38"/>
      <c r="P17" s="32"/>
      <c r="Q17" s="32"/>
      <c r="R17" s="32"/>
      <c r="S17" s="32"/>
      <c r="T17" s="32"/>
      <c r="U17" s="38"/>
      <c r="V17" s="32"/>
      <c r="W17" s="32"/>
      <c r="X17" s="38"/>
      <c r="Y17" s="32"/>
      <c r="Z17" s="165"/>
      <c r="AA17" s="165"/>
      <c r="AB17" s="165"/>
      <c r="AC17" s="165"/>
      <c r="AD17" s="165"/>
      <c r="AO17" s="33"/>
      <c r="AP17" s="33"/>
      <c r="AT17" s="43"/>
      <c r="AU17" s="44"/>
      <c r="AV17" s="44"/>
      <c r="AW17" s="44"/>
      <c r="AX17" s="44"/>
    </row>
    <row r="18" spans="1:50" s="35" customFormat="1" ht="21" customHeight="1" hidden="1">
      <c r="A18" s="39"/>
      <c r="B18" s="39"/>
      <c r="C18" s="40"/>
      <c r="D18" s="41"/>
      <c r="E18" s="41"/>
      <c r="F18" s="41"/>
      <c r="G18" s="41"/>
      <c r="H18" s="41"/>
      <c r="I18" s="41"/>
      <c r="J18" s="41"/>
      <c r="K18" s="41"/>
      <c r="L18" s="32"/>
      <c r="M18" s="32"/>
      <c r="N18" s="32"/>
      <c r="O18" s="38"/>
      <c r="P18" s="32"/>
      <c r="Q18" s="32"/>
      <c r="R18" s="32"/>
      <c r="S18" s="32"/>
      <c r="T18" s="32"/>
      <c r="U18" s="38"/>
      <c r="V18" s="32"/>
      <c r="W18" s="32"/>
      <c r="X18" s="38"/>
      <c r="Y18" s="32"/>
      <c r="Z18" s="45"/>
      <c r="AA18" s="45"/>
      <c r="AB18" s="45"/>
      <c r="AC18" s="45"/>
      <c r="AD18" s="45"/>
      <c r="AO18" s="33"/>
      <c r="AP18" s="33"/>
      <c r="AT18" s="43"/>
      <c r="AU18" s="44"/>
      <c r="AV18" s="44"/>
      <c r="AW18" s="44"/>
      <c r="AX18" s="44"/>
    </row>
    <row r="19" spans="1:50" s="35" customFormat="1" ht="21" customHeight="1" thickBot="1">
      <c r="A19" s="39"/>
      <c r="B19" s="39"/>
      <c r="C19" s="40"/>
      <c r="Q19" s="32"/>
      <c r="R19" s="32"/>
      <c r="S19" s="247" t="s">
        <v>75</v>
      </c>
      <c r="T19" s="247"/>
      <c r="U19" s="247"/>
      <c r="V19" s="247"/>
      <c r="W19" s="247"/>
      <c r="X19" s="247"/>
      <c r="Y19" s="32"/>
      <c r="Z19" s="166" t="s">
        <v>75</v>
      </c>
      <c r="AA19" s="167"/>
      <c r="AB19" s="167"/>
      <c r="AC19" s="167"/>
      <c r="AD19" s="167"/>
      <c r="AE19" s="167"/>
      <c r="AF19" s="32"/>
      <c r="AG19" s="38"/>
      <c r="AH19" s="32"/>
      <c r="AI19" s="32"/>
      <c r="AJ19" s="38"/>
      <c r="AK19" s="38"/>
      <c r="AL19" s="33"/>
      <c r="AM19" s="33"/>
      <c r="AN19" s="33"/>
      <c r="AO19" s="33"/>
      <c r="AP19" s="33"/>
      <c r="AT19" s="43"/>
      <c r="AU19" s="44"/>
      <c r="AV19" s="46"/>
      <c r="AW19" s="46"/>
      <c r="AX19" s="46"/>
    </row>
    <row r="20" spans="1:48" s="35" customFormat="1" ht="21" customHeight="1" thickBot="1">
      <c r="A20" s="39"/>
      <c r="B20" s="168"/>
      <c r="C20" s="168"/>
      <c r="D20" s="168"/>
      <c r="E20" s="168"/>
      <c r="F20" s="168"/>
      <c r="G20" s="169"/>
      <c r="H20" s="169"/>
      <c r="I20" s="169"/>
      <c r="J20" s="169"/>
      <c r="K20" s="23"/>
      <c r="L20" s="23"/>
      <c r="M20" s="23"/>
      <c r="N20" s="23"/>
      <c r="Q20" s="32"/>
      <c r="R20" s="32"/>
      <c r="S20" s="284" t="s">
        <v>85</v>
      </c>
      <c r="T20" s="285"/>
      <c r="U20" s="285"/>
      <c r="V20" s="285"/>
      <c r="W20" s="285"/>
      <c r="X20" s="286"/>
      <c r="Y20" s="32"/>
      <c r="Z20" s="166" t="s">
        <v>85</v>
      </c>
      <c r="AA20" s="166"/>
      <c r="AB20" s="166"/>
      <c r="AC20" s="166"/>
      <c r="AD20" s="166"/>
      <c r="AE20" s="166"/>
      <c r="AH20" s="44"/>
      <c r="AI20" s="48"/>
      <c r="AJ20" s="48"/>
      <c r="AK20" s="48"/>
      <c r="AL20" s="48"/>
      <c r="AM20" s="44"/>
      <c r="AN20" s="44"/>
      <c r="AQ20" s="33"/>
      <c r="AR20" s="33"/>
      <c r="AS20" s="33"/>
      <c r="AT20" s="49"/>
      <c r="AU20" s="46"/>
      <c r="AV20" s="46"/>
    </row>
    <row r="21" spans="1:47" s="35" customFormat="1" ht="21" customHeight="1" thickBot="1">
      <c r="A21" s="39"/>
      <c r="B21" s="39"/>
      <c r="S21" s="170">
        <f aca="true" t="shared" si="1" ref="S21:X21">IF(Z21="","",Z21)</f>
      </c>
      <c r="T21" s="171">
        <f t="shared" si="1"/>
      </c>
      <c r="U21" s="171">
        <f t="shared" si="1"/>
      </c>
      <c r="V21" s="171">
        <f t="shared" si="1"/>
      </c>
      <c r="W21" s="171">
        <f t="shared" si="1"/>
      </c>
      <c r="X21" s="172">
        <f t="shared" si="1"/>
      </c>
      <c r="Y21" s="23"/>
      <c r="Z21" s="173"/>
      <c r="AA21" s="173"/>
      <c r="AB21" s="173"/>
      <c r="AC21" s="173"/>
      <c r="AD21" s="173"/>
      <c r="AE21" s="173"/>
      <c r="AH21" s="24"/>
      <c r="AI21" s="24"/>
      <c r="AJ21" s="24"/>
      <c r="AK21" s="24"/>
      <c r="AL21" s="53"/>
      <c r="AM21" s="53"/>
      <c r="AN21" s="53"/>
      <c r="AP21" s="54"/>
      <c r="AU21" s="44"/>
    </row>
    <row r="22" spans="1:40" s="35" customFormat="1" ht="21" customHeight="1" thickBot="1">
      <c r="A22" s="37"/>
      <c r="B22" s="37"/>
      <c r="C22" s="55"/>
      <c r="D22" s="56"/>
      <c r="E22" s="56"/>
      <c r="F22" s="56"/>
      <c r="G22" s="56"/>
      <c r="H22" s="56"/>
      <c r="I22" s="56"/>
      <c r="J22" s="56"/>
      <c r="K22" s="56"/>
      <c r="L22" s="37"/>
      <c r="M22" s="37"/>
      <c r="N22" s="37"/>
      <c r="O22" s="37"/>
      <c r="P22" s="37"/>
      <c r="Q22" s="57"/>
      <c r="R22" s="57"/>
      <c r="S22" s="213" t="s">
        <v>88</v>
      </c>
      <c r="T22" s="214"/>
      <c r="U22" s="214"/>
      <c r="V22" s="214"/>
      <c r="W22" s="214"/>
      <c r="X22" s="162"/>
      <c r="Z22" s="166" t="s">
        <v>88</v>
      </c>
      <c r="AA22" s="167"/>
      <c r="AB22" s="167"/>
      <c r="AC22" s="167"/>
      <c r="AD22" s="167"/>
      <c r="AE22" s="167"/>
      <c r="AH22" s="58"/>
      <c r="AI22" s="58"/>
      <c r="AJ22" s="58"/>
      <c r="AK22" s="58"/>
      <c r="AL22" s="58"/>
      <c r="AM22" s="58"/>
      <c r="AN22" s="58"/>
    </row>
    <row r="23" spans="1:41" s="35" customFormat="1" ht="24.75" customHeight="1">
      <c r="A23" s="59" t="s">
        <v>9</v>
      </c>
      <c r="B23" s="60" t="s">
        <v>10</v>
      </c>
      <c r="C23" s="61" t="s">
        <v>11</v>
      </c>
      <c r="D23" s="62" t="s">
        <v>12</v>
      </c>
      <c r="E23" s="62" t="s">
        <v>13</v>
      </c>
      <c r="F23" s="63" t="s">
        <v>89</v>
      </c>
      <c r="G23" s="64" t="s">
        <v>90</v>
      </c>
      <c r="H23" s="64" t="s">
        <v>91</v>
      </c>
      <c r="I23" s="64" t="s">
        <v>92</v>
      </c>
      <c r="J23" s="64" t="s">
        <v>93</v>
      </c>
      <c r="K23" s="65" t="s">
        <v>94</v>
      </c>
      <c r="L23" s="66" t="s">
        <v>95</v>
      </c>
      <c r="M23" s="248" t="s">
        <v>96</v>
      </c>
      <c r="N23" s="249"/>
      <c r="O23" s="67" t="s">
        <v>97</v>
      </c>
      <c r="P23" s="234" t="s">
        <v>98</v>
      </c>
      <c r="Q23" s="226"/>
      <c r="R23" s="46"/>
      <c r="S23" s="174">
        <f aca="true" t="shared" si="2" ref="S23:X29">IF(Z23="","",Z23)</f>
      </c>
      <c r="T23" s="175">
        <f t="shared" si="2"/>
      </c>
      <c r="U23" s="175">
        <f t="shared" si="2"/>
      </c>
      <c r="V23" s="175">
        <f t="shared" si="2"/>
      </c>
      <c r="W23" s="175">
        <f t="shared" si="2"/>
      </c>
      <c r="X23" s="176">
        <f t="shared" si="2"/>
      </c>
      <c r="Z23" s="177"/>
      <c r="AA23" s="177"/>
      <c r="AB23" s="177"/>
      <c r="AC23" s="177"/>
      <c r="AD23" s="177"/>
      <c r="AE23" s="177"/>
      <c r="AH23" s="24"/>
      <c r="AI23" s="24"/>
      <c r="AJ23" s="24"/>
      <c r="AK23" s="24"/>
      <c r="AL23" s="53"/>
      <c r="AM23" s="53"/>
      <c r="AN23" s="53"/>
      <c r="AO23" s="74"/>
    </row>
    <row r="24" spans="1:43" s="35" customFormat="1" ht="24" customHeight="1">
      <c r="A24" s="75" t="str">
        <f aca="true" ca="1" t="shared" si="3" ref="A24:B29">OFFSET(A24,-15,0)</f>
        <v>PDL</v>
      </c>
      <c r="B24" s="76">
        <f ca="1" t="shared" si="3"/>
        <v>49</v>
      </c>
      <c r="C24" s="77">
        <v>1</v>
      </c>
      <c r="D24" s="78" t="str">
        <f aca="true" ca="1" t="shared" si="4" ref="D24:E29">OFFSET(D24,-15,0)</f>
        <v>MORON Christophe</v>
      </c>
      <c r="E24" s="26" t="str">
        <f ca="1" t="shared" si="4"/>
        <v>M</v>
      </c>
      <c r="F24" s="26">
        <v>80</v>
      </c>
      <c r="G24" s="79">
        <v>10</v>
      </c>
      <c r="H24" s="79">
        <v>10</v>
      </c>
      <c r="I24" s="79" t="str">
        <f>IF(L24&lt;&gt;"","-","")</f>
        <v>-</v>
      </c>
      <c r="J24" s="79" t="str">
        <f>IF(L24&lt;&gt;"","-","")</f>
        <v>-</v>
      </c>
      <c r="K24" s="80" t="str">
        <f aca="true" t="shared" si="5" ref="K24:K29">IF(L24&lt;&gt;"","-","")</f>
        <v>-</v>
      </c>
      <c r="L24" s="81" t="s">
        <v>100</v>
      </c>
      <c r="M24" s="223">
        <f aca="true" t="shared" si="6" ref="M24:M29">SUM(G24:K24)</f>
        <v>20</v>
      </c>
      <c r="N24" s="224"/>
      <c r="O24" s="82"/>
      <c r="P24" s="238">
        <f aca="true" ca="1" t="shared" si="7" ref="P24:P29">SUM(OFFSET(P24,0,-10),OFFSET(P24,0,-3))</f>
        <v>100</v>
      </c>
      <c r="Q24" s="226"/>
      <c r="R24" s="46"/>
      <c r="S24" s="178">
        <f t="shared" si="2"/>
      </c>
      <c r="T24" s="179">
        <f t="shared" si="2"/>
      </c>
      <c r="U24" s="179">
        <f t="shared" si="2"/>
      </c>
      <c r="V24" s="179">
        <f t="shared" si="2"/>
      </c>
      <c r="W24" s="179">
        <f t="shared" si="2"/>
      </c>
      <c r="X24" s="180">
        <f t="shared" si="2"/>
      </c>
      <c r="Z24" s="181"/>
      <c r="AA24" s="181"/>
      <c r="AB24" s="181"/>
      <c r="AC24" s="181"/>
      <c r="AD24" s="181"/>
      <c r="AE24" s="181"/>
      <c r="AH24" s="33"/>
      <c r="AI24" s="33"/>
      <c r="AJ24" s="33"/>
      <c r="AK24" s="33"/>
      <c r="AL24" s="53"/>
      <c r="AM24" s="53"/>
      <c r="AN24" s="53"/>
      <c r="AO24" s="39"/>
      <c r="AQ24" s="35">
        <f aca="true" t="shared" si="8" ref="AQ24:AQ29">COUNT(G24:K24)</f>
        <v>2</v>
      </c>
    </row>
    <row r="25" spans="1:43" s="35" customFormat="1" ht="21" customHeight="1">
      <c r="A25" s="75" t="str">
        <f ca="1" t="shared" si="3"/>
        <v>PDL</v>
      </c>
      <c r="B25" s="76">
        <f ca="1" t="shared" si="3"/>
        <v>49</v>
      </c>
      <c r="C25" s="77">
        <v>2</v>
      </c>
      <c r="D25" s="159" t="str">
        <f ca="1" t="shared" si="4"/>
        <v>GIRARD Gregory</v>
      </c>
      <c r="E25" s="26" t="str">
        <f ca="1" t="shared" si="4"/>
        <v>M</v>
      </c>
      <c r="F25" s="26">
        <v>40</v>
      </c>
      <c r="G25" s="79">
        <v>0</v>
      </c>
      <c r="H25" s="79">
        <v>0</v>
      </c>
      <c r="I25" s="79">
        <v>10</v>
      </c>
      <c r="J25" s="79">
        <v>0</v>
      </c>
      <c r="K25" s="80">
        <f t="shared" si="5"/>
      </c>
      <c r="L25" s="81"/>
      <c r="M25" s="223">
        <f t="shared" si="6"/>
        <v>10</v>
      </c>
      <c r="N25" s="224"/>
      <c r="O25" s="82"/>
      <c r="P25" s="225">
        <f ca="1" t="shared" si="7"/>
        <v>50</v>
      </c>
      <c r="Q25" s="226"/>
      <c r="R25" s="46"/>
      <c r="S25" s="178">
        <f t="shared" si="2"/>
      </c>
      <c r="T25" s="179">
        <f t="shared" si="2"/>
      </c>
      <c r="U25" s="179">
        <f t="shared" si="2"/>
      </c>
      <c r="V25" s="179">
        <f t="shared" si="2"/>
      </c>
      <c r="W25" s="179">
        <f t="shared" si="2"/>
      </c>
      <c r="X25" s="180">
        <f t="shared" si="2"/>
      </c>
      <c r="Z25" s="181"/>
      <c r="AA25" s="181"/>
      <c r="AB25" s="181"/>
      <c r="AC25" s="181"/>
      <c r="AD25" s="181"/>
      <c r="AE25" s="181"/>
      <c r="AH25" s="33"/>
      <c r="AI25" s="33"/>
      <c r="AJ25" s="33"/>
      <c r="AK25" s="33"/>
      <c r="AL25" s="53"/>
      <c r="AM25" s="53"/>
      <c r="AN25" s="53"/>
      <c r="AO25" s="39"/>
      <c r="AQ25" s="35">
        <f t="shared" si="8"/>
        <v>4</v>
      </c>
    </row>
    <row r="26" spans="1:50" s="35" customFormat="1" ht="21" customHeight="1">
      <c r="A26" s="75" t="str">
        <f ca="1" t="shared" si="3"/>
        <v>PDL</v>
      </c>
      <c r="B26" s="76">
        <f ca="1" t="shared" si="3"/>
        <v>72</v>
      </c>
      <c r="C26" s="77">
        <v>3</v>
      </c>
      <c r="D26" s="159" t="str">
        <f ca="1" t="shared" si="4"/>
        <v>SABONI Salah Eddine</v>
      </c>
      <c r="E26" s="26" t="str">
        <f ca="1" t="shared" si="4"/>
        <v>M</v>
      </c>
      <c r="F26" s="26">
        <v>37</v>
      </c>
      <c r="G26" s="79">
        <v>10</v>
      </c>
      <c r="H26" s="79">
        <v>10</v>
      </c>
      <c r="I26" s="79">
        <v>10</v>
      </c>
      <c r="J26" s="79">
        <v>10</v>
      </c>
      <c r="K26" s="80">
        <f t="shared" si="5"/>
      </c>
      <c r="L26" s="81"/>
      <c r="M26" s="223">
        <f t="shared" si="6"/>
        <v>40</v>
      </c>
      <c r="N26" s="224"/>
      <c r="O26" s="82"/>
      <c r="P26" s="225">
        <f ca="1" t="shared" si="7"/>
        <v>77</v>
      </c>
      <c r="Q26" s="226"/>
      <c r="R26" s="46"/>
      <c r="S26" s="178">
        <f t="shared" si="2"/>
      </c>
      <c r="T26" s="179">
        <f t="shared" si="2"/>
      </c>
      <c r="U26" s="179">
        <f t="shared" si="2"/>
      </c>
      <c r="V26" s="179">
        <f t="shared" si="2"/>
      </c>
      <c r="W26" s="179">
        <f t="shared" si="2"/>
      </c>
      <c r="X26" s="180">
        <f t="shared" si="2"/>
      </c>
      <c r="Z26" s="181"/>
      <c r="AA26" s="181"/>
      <c r="AB26" s="181"/>
      <c r="AC26" s="181"/>
      <c r="AD26" s="181"/>
      <c r="AE26" s="181"/>
      <c r="AH26" s="33"/>
      <c r="AI26" s="33"/>
      <c r="AJ26" s="33"/>
      <c r="AK26" s="33"/>
      <c r="AL26" s="53"/>
      <c r="AM26" s="53"/>
      <c r="AN26" s="53"/>
      <c r="AO26" s="39"/>
      <c r="AQ26" s="35">
        <f t="shared" si="8"/>
        <v>4</v>
      </c>
      <c r="AR26" s="23"/>
      <c r="AT26" s="24"/>
      <c r="AU26" s="24"/>
      <c r="AV26" s="53"/>
      <c r="AW26" s="53"/>
      <c r="AX26" s="53"/>
    </row>
    <row r="27" spans="1:50" s="35" customFormat="1" ht="21" customHeight="1">
      <c r="A27" s="75" t="str">
        <f ca="1" t="shared" si="3"/>
        <v>PDL</v>
      </c>
      <c r="B27" s="76">
        <f ca="1" t="shared" si="3"/>
        <v>49</v>
      </c>
      <c r="C27" s="77">
        <v>4</v>
      </c>
      <c r="D27" s="78" t="str">
        <f ca="1" t="shared" si="4"/>
        <v>VIGANNE Arnaud</v>
      </c>
      <c r="E27" s="26" t="str">
        <f ca="1" t="shared" si="4"/>
        <v>M</v>
      </c>
      <c r="F27" s="26">
        <v>60</v>
      </c>
      <c r="G27" s="79">
        <v>0</v>
      </c>
      <c r="H27" s="79">
        <v>0</v>
      </c>
      <c r="I27" s="79" t="str">
        <f>IF(L27&lt;&gt;"","-","")</f>
        <v>-</v>
      </c>
      <c r="J27" s="79" t="str">
        <f>IF(L27&lt;&gt;"","-","")</f>
        <v>-</v>
      </c>
      <c r="K27" s="80" t="str">
        <f t="shared" si="5"/>
        <v>-</v>
      </c>
      <c r="L27" s="81" t="s">
        <v>226</v>
      </c>
      <c r="M27" s="223">
        <f t="shared" si="6"/>
        <v>0</v>
      </c>
      <c r="N27" s="224"/>
      <c r="O27" s="82"/>
      <c r="P27" s="225">
        <f ca="1" t="shared" si="7"/>
        <v>60</v>
      </c>
      <c r="Q27" s="226"/>
      <c r="R27" s="46"/>
      <c r="S27" s="178">
        <f t="shared" si="2"/>
      </c>
      <c r="T27" s="179">
        <f t="shared" si="2"/>
      </c>
      <c r="U27" s="179">
        <f t="shared" si="2"/>
      </c>
      <c r="V27" s="179">
        <f t="shared" si="2"/>
      </c>
      <c r="W27" s="179">
        <f t="shared" si="2"/>
      </c>
      <c r="X27" s="180">
        <f t="shared" si="2"/>
      </c>
      <c r="Z27" s="181"/>
      <c r="AA27" s="181"/>
      <c r="AB27" s="181"/>
      <c r="AC27" s="181"/>
      <c r="AD27" s="181"/>
      <c r="AE27" s="181"/>
      <c r="AH27" s="33"/>
      <c r="AI27" s="33"/>
      <c r="AJ27" s="33"/>
      <c r="AK27" s="33"/>
      <c r="AL27" s="53"/>
      <c r="AM27" s="53"/>
      <c r="AN27" s="53"/>
      <c r="AO27" s="39"/>
      <c r="AQ27" s="35">
        <f t="shared" si="8"/>
        <v>2</v>
      </c>
      <c r="AR27" s="24"/>
      <c r="AT27" s="24"/>
      <c r="AU27" s="24"/>
      <c r="AV27" s="53"/>
      <c r="AW27" s="53"/>
      <c r="AX27" s="53"/>
    </row>
    <row r="28" spans="1:50" s="35" customFormat="1" ht="21" customHeight="1">
      <c r="A28" s="75" t="str">
        <f ca="1" t="shared" si="3"/>
        <v>PDL</v>
      </c>
      <c r="B28" s="76">
        <f ca="1" t="shared" si="3"/>
        <v>85</v>
      </c>
      <c r="C28" s="77">
        <v>5</v>
      </c>
      <c r="D28" s="159" t="str">
        <f ca="1" t="shared" si="4"/>
        <v>RAMEAUX Jacky</v>
      </c>
      <c r="E28" s="26" t="str">
        <f ca="1" t="shared" si="4"/>
        <v>M</v>
      </c>
      <c r="F28" s="26">
        <v>50</v>
      </c>
      <c r="G28" s="79">
        <v>7</v>
      </c>
      <c r="H28" s="79">
        <v>10</v>
      </c>
      <c r="I28" s="79">
        <v>0</v>
      </c>
      <c r="J28" s="79">
        <f>IF(L28&lt;&gt;"","-","")</f>
      </c>
      <c r="K28" s="80">
        <f t="shared" si="5"/>
      </c>
      <c r="L28" s="81"/>
      <c r="M28" s="223">
        <f t="shared" si="6"/>
        <v>17</v>
      </c>
      <c r="N28" s="224"/>
      <c r="O28" s="82"/>
      <c r="P28" s="225">
        <f ca="1" t="shared" si="7"/>
        <v>67</v>
      </c>
      <c r="Q28" s="226"/>
      <c r="R28" s="46"/>
      <c r="S28" s="178">
        <f t="shared" si="2"/>
      </c>
      <c r="T28" s="179">
        <f t="shared" si="2"/>
      </c>
      <c r="U28" s="179">
        <f t="shared" si="2"/>
      </c>
      <c r="V28" s="179">
        <f t="shared" si="2"/>
      </c>
      <c r="W28" s="179">
        <f t="shared" si="2"/>
      </c>
      <c r="X28" s="180">
        <f t="shared" si="2"/>
      </c>
      <c r="Z28" s="181"/>
      <c r="AA28" s="181"/>
      <c r="AB28" s="181"/>
      <c r="AC28" s="181"/>
      <c r="AD28" s="181"/>
      <c r="AE28" s="181"/>
      <c r="AH28" s="33"/>
      <c r="AI28" s="33"/>
      <c r="AJ28" s="33"/>
      <c r="AK28" s="33"/>
      <c r="AL28" s="53"/>
      <c r="AM28" s="53"/>
      <c r="AN28" s="53"/>
      <c r="AO28" s="39"/>
      <c r="AQ28" s="35">
        <f t="shared" si="8"/>
        <v>3</v>
      </c>
      <c r="AR28" s="33"/>
      <c r="AT28" s="24"/>
      <c r="AU28" s="24"/>
      <c r="AV28" s="53"/>
      <c r="AW28" s="53"/>
      <c r="AX28" s="53"/>
    </row>
    <row r="29" spans="1:50" s="35" customFormat="1" ht="21" customHeight="1" thickBot="1">
      <c r="A29" s="88" t="str">
        <f ca="1" t="shared" si="3"/>
        <v>PDL</v>
      </c>
      <c r="B29" s="89">
        <f ca="1" t="shared" si="3"/>
        <v>85</v>
      </c>
      <c r="C29" s="90">
        <v>6</v>
      </c>
      <c r="D29" s="182" t="str">
        <f ca="1" t="shared" si="4"/>
        <v>GRUAND Steve</v>
      </c>
      <c r="E29" s="92" t="str">
        <f ca="1" t="shared" si="4"/>
        <v>M</v>
      </c>
      <c r="F29" s="92">
        <v>0</v>
      </c>
      <c r="G29" s="93">
        <v>0</v>
      </c>
      <c r="H29" s="93">
        <v>0</v>
      </c>
      <c r="I29" s="93">
        <v>0</v>
      </c>
      <c r="J29" s="93">
        <f>IF(L29&lt;&gt;"","-","")</f>
      </c>
      <c r="K29" s="94">
        <f t="shared" si="5"/>
      </c>
      <c r="L29" s="95"/>
      <c r="M29" s="235">
        <f t="shared" si="6"/>
        <v>0</v>
      </c>
      <c r="N29" s="236"/>
      <c r="O29" s="82"/>
      <c r="P29" s="225">
        <f ca="1" t="shared" si="7"/>
        <v>0</v>
      </c>
      <c r="Q29" s="226"/>
      <c r="R29" s="46"/>
      <c r="S29" s="183">
        <f t="shared" si="2"/>
      </c>
      <c r="T29" s="184">
        <f t="shared" si="2"/>
      </c>
      <c r="U29" s="184">
        <f t="shared" si="2"/>
      </c>
      <c r="V29" s="184">
        <f t="shared" si="2"/>
      </c>
      <c r="W29" s="184">
        <f t="shared" si="2"/>
      </c>
      <c r="X29" s="185">
        <f t="shared" si="2"/>
      </c>
      <c r="Z29" s="181"/>
      <c r="AA29" s="181"/>
      <c r="AB29" s="181"/>
      <c r="AC29" s="181"/>
      <c r="AD29" s="181"/>
      <c r="AE29" s="181"/>
      <c r="AH29" s="33"/>
      <c r="AI29" s="33"/>
      <c r="AJ29" s="33"/>
      <c r="AK29" s="33"/>
      <c r="AL29" s="53"/>
      <c r="AM29" s="53"/>
      <c r="AN29" s="53"/>
      <c r="AO29" s="39"/>
      <c r="AQ29" s="35">
        <f t="shared" si="8"/>
        <v>3</v>
      </c>
      <c r="AR29" s="24"/>
      <c r="AT29" s="24"/>
      <c r="AU29" s="24"/>
      <c r="AV29" s="53"/>
      <c r="AW29" s="53"/>
      <c r="AX29" s="53"/>
    </row>
    <row r="30" spans="1:50" s="35" customFormat="1" ht="21" customHeight="1">
      <c r="A30" s="39"/>
      <c r="B30" s="39"/>
      <c r="C30" s="283" t="s">
        <v>101</v>
      </c>
      <c r="D30" s="283"/>
      <c r="E30" s="283"/>
      <c r="F30" s="283"/>
      <c r="G30" s="283"/>
      <c r="H30" s="283"/>
      <c r="I30" s="283"/>
      <c r="J30" s="283"/>
      <c r="K30" s="283"/>
      <c r="L30" s="283"/>
      <c r="M30" s="282" t="s">
        <v>102</v>
      </c>
      <c r="N30" s="282"/>
      <c r="O30" s="282"/>
      <c r="P30" s="282"/>
      <c r="Q30" s="282"/>
      <c r="R30" s="46"/>
      <c r="AH30" s="33"/>
      <c r="AI30" s="33"/>
      <c r="AJ30" s="33"/>
      <c r="AK30" s="33"/>
      <c r="AL30" s="53"/>
      <c r="AM30" s="53"/>
      <c r="AN30" s="53"/>
      <c r="AO30" s="39"/>
      <c r="AR30" s="24"/>
      <c r="AT30" s="24"/>
      <c r="AU30" s="24"/>
      <c r="AV30" s="53"/>
      <c r="AW30" s="53"/>
      <c r="AX30" s="53"/>
    </row>
    <row r="31" spans="1:50" s="35" customFormat="1" ht="21" customHeight="1">
      <c r="A31" s="39"/>
      <c r="B31" s="39"/>
      <c r="C31" s="108"/>
      <c r="R31" s="105"/>
      <c r="S31" s="33"/>
      <c r="T31" s="33"/>
      <c r="U31" s="33"/>
      <c r="V31" s="33"/>
      <c r="W31" s="33"/>
      <c r="X31" s="33"/>
      <c r="Y31" s="53"/>
      <c r="Z31" s="33"/>
      <c r="AA31" s="33"/>
      <c r="AB31" s="33"/>
      <c r="AC31" s="33"/>
      <c r="AD31" s="33"/>
      <c r="AE31" s="33"/>
      <c r="AH31" s="33"/>
      <c r="AI31" s="33"/>
      <c r="AJ31" s="33"/>
      <c r="AK31" s="33"/>
      <c r="AL31" s="53"/>
      <c r="AM31" s="53"/>
      <c r="AN31" s="53"/>
      <c r="AO31" s="39"/>
      <c r="AR31" s="24"/>
      <c r="AT31" s="24"/>
      <c r="AU31" s="24"/>
      <c r="AV31" s="53"/>
      <c r="AW31" s="53"/>
      <c r="AX31" s="53"/>
    </row>
    <row r="32" spans="1:50" s="35" customFormat="1" ht="21" customHeight="1">
      <c r="A32" s="39"/>
      <c r="B32" s="39"/>
      <c r="C32" s="108"/>
      <c r="R32" s="102"/>
      <c r="S32" s="102"/>
      <c r="T32" s="102"/>
      <c r="U32" s="102"/>
      <c r="V32" s="102"/>
      <c r="W32" s="102"/>
      <c r="X32" s="102"/>
      <c r="Y32" s="102"/>
      <c r="Z32" s="53"/>
      <c r="AA32" s="103"/>
      <c r="AB32" s="103"/>
      <c r="AC32" s="104"/>
      <c r="AD32" s="105"/>
      <c r="AE32" s="105"/>
      <c r="AF32" s="53"/>
      <c r="AG32" s="53"/>
      <c r="AH32" s="53"/>
      <c r="AI32" s="53"/>
      <c r="AN32" s="106"/>
      <c r="AO32" s="106"/>
      <c r="AP32" s="106"/>
      <c r="AR32" s="53"/>
      <c r="AS32" s="53"/>
      <c r="AT32" s="107"/>
      <c r="AU32" s="24"/>
      <c r="AV32" s="24"/>
      <c r="AW32" s="24"/>
      <c r="AX32" s="24"/>
    </row>
    <row r="33" spans="1:50" s="35" customFormat="1" ht="21" customHeight="1">
      <c r="A33" s="39"/>
      <c r="B33" s="39"/>
      <c r="C33" s="108"/>
      <c r="D33" s="39"/>
      <c r="E33" s="39"/>
      <c r="F33" s="39"/>
      <c r="G33" s="39"/>
      <c r="H33" s="39"/>
      <c r="I33" s="39"/>
      <c r="J33" s="39"/>
      <c r="K33" s="39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53"/>
      <c r="AA33" s="103"/>
      <c r="AB33" s="103"/>
      <c r="AC33" s="104"/>
      <c r="AD33" s="105"/>
      <c r="AE33" s="105"/>
      <c r="AF33" s="53"/>
      <c r="AG33" s="53"/>
      <c r="AH33" s="53"/>
      <c r="AI33" s="53"/>
      <c r="AN33" s="106"/>
      <c r="AO33" s="106"/>
      <c r="AP33" s="106"/>
      <c r="AR33" s="53"/>
      <c r="AS33" s="53"/>
      <c r="AT33" s="107"/>
      <c r="AU33" s="24"/>
      <c r="AV33" s="33"/>
      <c r="AW33" s="24"/>
      <c r="AX33" s="24"/>
    </row>
    <row r="34" spans="1:50" s="35" customFormat="1" ht="21" customHeight="1" hidden="1">
      <c r="A34" s="37"/>
      <c r="B34" s="37"/>
      <c r="C34" s="37"/>
      <c r="D34" s="109"/>
      <c r="E34" s="109"/>
      <c r="F34" s="109"/>
      <c r="G34" s="109"/>
      <c r="H34" s="109"/>
      <c r="I34" s="109"/>
      <c r="J34" s="109"/>
      <c r="K34" s="109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Z34" s="44"/>
      <c r="AA34" s="44"/>
      <c r="AB34" s="44"/>
      <c r="AC34" s="44"/>
      <c r="AD34" s="44"/>
      <c r="AE34" s="44"/>
      <c r="AF34" s="110"/>
      <c r="AG34" s="110"/>
      <c r="AH34" s="110"/>
      <c r="AI34" s="110"/>
      <c r="AJ34" s="110"/>
      <c r="AK34" s="37"/>
      <c r="AR34" s="53"/>
      <c r="AS34" s="53"/>
      <c r="AT34" s="107"/>
      <c r="AU34" s="33"/>
      <c r="AV34" s="33"/>
      <c r="AW34" s="24"/>
      <c r="AX34" s="24"/>
    </row>
    <row r="35" spans="1:46" s="35" customFormat="1" ht="14.25" customHeight="1" hidden="1">
      <c r="A35" s="37"/>
      <c r="B35" s="37"/>
      <c r="C35" s="55">
        <f>COUNT(L35:Z35,Z42:AE42)</f>
        <v>9</v>
      </c>
      <c r="D35" s="55"/>
      <c r="G35" s="227" t="s">
        <v>103</v>
      </c>
      <c r="H35" s="228"/>
      <c r="I35" s="228"/>
      <c r="J35" s="228"/>
      <c r="K35" s="229"/>
      <c r="L35" s="111">
        <v>1</v>
      </c>
      <c r="M35" s="111">
        <v>2</v>
      </c>
      <c r="N35" s="111">
        <v>3</v>
      </c>
      <c r="O35" s="111">
        <v>4</v>
      </c>
      <c r="P35" s="111">
        <v>5</v>
      </c>
      <c r="Q35" s="111">
        <v>6</v>
      </c>
      <c r="R35" s="111"/>
      <c r="S35" s="112">
        <v>7</v>
      </c>
      <c r="T35" s="112"/>
      <c r="U35" s="111"/>
      <c r="V35" s="111"/>
      <c r="W35" s="111">
        <v>8</v>
      </c>
      <c r="X35" s="111"/>
      <c r="Y35" s="111"/>
      <c r="Z35" s="111">
        <v>9</v>
      </c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4"/>
      <c r="AL35" s="44"/>
      <c r="AM35" s="44"/>
      <c r="AN35" s="44"/>
      <c r="AO35" s="44"/>
      <c r="AT35" s="43"/>
    </row>
    <row r="36" spans="1:46" s="35" customFormat="1" ht="14.25" customHeight="1" hidden="1">
      <c r="A36" s="37"/>
      <c r="B36" s="37"/>
      <c r="G36" s="230" t="s">
        <v>104</v>
      </c>
      <c r="H36" s="231"/>
      <c r="I36" s="231"/>
      <c r="J36" s="231"/>
      <c r="K36" s="232"/>
      <c r="L36" s="111">
        <v>1</v>
      </c>
      <c r="M36" s="111">
        <v>1</v>
      </c>
      <c r="N36" s="111">
        <v>1</v>
      </c>
      <c r="O36" s="111">
        <v>2</v>
      </c>
      <c r="P36" s="111">
        <v>2</v>
      </c>
      <c r="Q36" s="111">
        <v>2</v>
      </c>
      <c r="R36" s="111"/>
      <c r="S36" s="112">
        <v>3</v>
      </c>
      <c r="T36" s="112"/>
      <c r="U36" s="111"/>
      <c r="V36" s="111"/>
      <c r="W36" s="111">
        <v>3</v>
      </c>
      <c r="X36" s="111"/>
      <c r="Y36" s="111"/>
      <c r="Z36" s="111">
        <v>4</v>
      </c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4"/>
      <c r="AL36" s="44"/>
      <c r="AM36" s="44"/>
      <c r="AN36" s="44"/>
      <c r="AO36" s="44"/>
      <c r="AT36" s="43"/>
    </row>
    <row r="37" spans="1:46" s="35" customFormat="1" ht="14.25" customHeight="1" hidden="1">
      <c r="A37" s="37"/>
      <c r="B37" s="37"/>
      <c r="C37" s="55"/>
      <c r="G37" s="230" t="s">
        <v>105</v>
      </c>
      <c r="H37" s="231"/>
      <c r="I37" s="231"/>
      <c r="J37" s="231"/>
      <c r="K37" s="232"/>
      <c r="L37" s="111"/>
      <c r="M37" s="111"/>
      <c r="N37" s="111"/>
      <c r="O37" s="111"/>
      <c r="P37" s="111"/>
      <c r="Q37" s="111"/>
      <c r="R37" s="111"/>
      <c r="S37" s="112"/>
      <c r="T37" s="112"/>
      <c r="U37" s="111"/>
      <c r="V37" s="111"/>
      <c r="W37" s="111"/>
      <c r="X37" s="111"/>
      <c r="Y37" s="111"/>
      <c r="Z37" s="111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4"/>
      <c r="AL37" s="44"/>
      <c r="AM37" s="44"/>
      <c r="AN37" s="44"/>
      <c r="AO37" s="44"/>
      <c r="AT37" s="43"/>
    </row>
    <row r="38" spans="1:46" s="35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115"/>
      <c r="AL38" s="3"/>
      <c r="AM38" s="3"/>
      <c r="AN38" s="3"/>
      <c r="AO38" s="3"/>
      <c r="AP38" s="3"/>
      <c r="AQ38" s="3"/>
      <c r="AR38" s="3"/>
      <c r="AS38" s="3"/>
      <c r="AT38" s="7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16">
        <v>10</v>
      </c>
      <c r="M39" s="116">
        <v>10</v>
      </c>
      <c r="N39" s="116">
        <v>7</v>
      </c>
      <c r="O39" s="116">
        <v>10</v>
      </c>
      <c r="P39" s="116">
        <v>10</v>
      </c>
      <c r="Q39" s="116">
        <v>0</v>
      </c>
      <c r="R39" s="116"/>
      <c r="S39" s="116">
        <v>10</v>
      </c>
      <c r="T39" s="116"/>
      <c r="U39" s="116"/>
      <c r="V39" s="116"/>
      <c r="W39" s="116">
        <v>10</v>
      </c>
      <c r="X39" s="116"/>
      <c r="Y39" s="116"/>
      <c r="Z39" s="116">
        <v>0</v>
      </c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2:26" ht="15" hidden="1"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</row>
    <row r="41" ht="5.25" customHeight="1" hidden="1"/>
    <row r="42" spans="4:31" ht="14.25" customHeight="1" hidden="1">
      <c r="D42" s="35"/>
      <c r="Y42" s="3"/>
      <c r="Z42" s="117"/>
      <c r="AA42" s="117"/>
      <c r="AB42" s="117"/>
      <c r="AC42" s="117"/>
      <c r="AD42" s="117"/>
      <c r="AE42" s="117"/>
    </row>
    <row r="43" spans="4:31" ht="15" hidden="1">
      <c r="D43" s="35"/>
      <c r="Z43" s="116"/>
      <c r="AA43" s="116"/>
      <c r="AB43" s="116"/>
      <c r="AC43" s="116"/>
      <c r="AD43" s="116"/>
      <c r="AE43" s="116"/>
    </row>
    <row r="44" spans="26:31" ht="15" hidden="1">
      <c r="Z44" s="116"/>
      <c r="AA44" s="116"/>
      <c r="AB44" s="116"/>
      <c r="AC44" s="116"/>
      <c r="AD44" s="116"/>
      <c r="AE44" s="116"/>
    </row>
    <row r="45" ht="4.5" customHeight="1" hidden="1"/>
    <row r="46" spans="26:31" ht="15" hidden="1">
      <c r="Z46" s="116"/>
      <c r="AA46" s="116"/>
      <c r="AB46" s="116"/>
      <c r="AC46" s="116"/>
      <c r="AD46" s="116"/>
      <c r="AE46" s="116"/>
    </row>
    <row r="47" spans="26:31" ht="15" hidden="1">
      <c r="Z47" s="116"/>
      <c r="AA47" s="116"/>
      <c r="AB47" s="116"/>
      <c r="AC47" s="116"/>
      <c r="AD47" s="116"/>
      <c r="AE47" s="116"/>
    </row>
  </sheetData>
  <sheetProtection selectLockedCells="1"/>
  <mergeCells count="43">
    <mergeCell ref="D5:F5"/>
    <mergeCell ref="M5:W5"/>
    <mergeCell ref="Z5:AB6"/>
    <mergeCell ref="X1:Z1"/>
    <mergeCell ref="D2:F2"/>
    <mergeCell ref="G2:K2"/>
    <mergeCell ref="M2:N2"/>
    <mergeCell ref="O2:R2"/>
    <mergeCell ref="X2:X3"/>
    <mergeCell ref="Y2:Y3"/>
    <mergeCell ref="Z2:Z3"/>
    <mergeCell ref="AC5:AE6"/>
    <mergeCell ref="M6:O6"/>
    <mergeCell ref="G8:K8"/>
    <mergeCell ref="G9:K9"/>
    <mergeCell ref="G4:K6"/>
    <mergeCell ref="G10:K10"/>
    <mergeCell ref="G11:K11"/>
    <mergeCell ref="G12:K12"/>
    <mergeCell ref="G13:K13"/>
    <mergeCell ref="G14:K14"/>
    <mergeCell ref="S19:X19"/>
    <mergeCell ref="S20:X20"/>
    <mergeCell ref="M25:N25"/>
    <mergeCell ref="P25:Q25"/>
    <mergeCell ref="S22:X22"/>
    <mergeCell ref="M23:N23"/>
    <mergeCell ref="P23:Q23"/>
    <mergeCell ref="M24:N24"/>
    <mergeCell ref="P24:Q24"/>
    <mergeCell ref="M26:N26"/>
    <mergeCell ref="P26:Q26"/>
    <mergeCell ref="M27:N27"/>
    <mergeCell ref="P27:Q27"/>
    <mergeCell ref="M30:Q30"/>
    <mergeCell ref="G35:K35"/>
    <mergeCell ref="G36:K36"/>
    <mergeCell ref="G37:K37"/>
    <mergeCell ref="C30:L30"/>
    <mergeCell ref="M28:N28"/>
    <mergeCell ref="P28:Q28"/>
    <mergeCell ref="M29:N29"/>
    <mergeCell ref="P29:Q29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6" zoomScaleNormal="86" workbookViewId="0" topLeftCell="C8">
      <pane ySplit="1" topLeftCell="BM9" activePane="bottomLeft" state="frozen"/>
      <selection pane="topLeft" activeCell="G18" sqref="G18:K18"/>
      <selection pane="bottomLeft" activeCell="G8" sqref="G8:K8"/>
    </sheetView>
  </sheetViews>
  <sheetFormatPr defaultColWidth="4.00390625" defaultRowHeight="12.75"/>
  <cols>
    <col min="1" max="1" width="6.140625" style="8" hidden="1" customWidth="1"/>
    <col min="2" max="2" width="5.140625" style="8" hidden="1" customWidth="1"/>
    <col min="3" max="3" width="4.421875" style="8" customWidth="1"/>
    <col min="4" max="4" width="22.140625" style="8" customWidth="1"/>
    <col min="5" max="5" width="3.140625" style="8" customWidth="1"/>
    <col min="6" max="6" width="7.7109375" style="8" customWidth="1"/>
    <col min="7" max="11" width="3.8515625" style="8" customWidth="1"/>
    <col min="12" max="41" width="4.00390625" style="8" customWidth="1"/>
    <col min="42" max="42" width="20.00390625" style="8" hidden="1" customWidth="1"/>
    <col min="43" max="43" width="4.00390625" style="8" hidden="1" customWidth="1"/>
    <col min="44" max="45" width="4.00390625" style="8" customWidth="1"/>
    <col min="46" max="46" width="10.421875" style="13" customWidth="1"/>
    <col min="47" max="238" width="11.421875" style="8" customWidth="1"/>
    <col min="239" max="240" width="4.00390625" style="8" customWidth="1"/>
    <col min="241" max="241" width="4.421875" style="8" customWidth="1"/>
    <col min="242" max="242" width="22.140625" style="8" customWidth="1"/>
    <col min="243" max="243" width="3.140625" style="8" customWidth="1"/>
    <col min="244" max="244" width="7.7109375" style="8" customWidth="1"/>
    <col min="245" max="245" width="19.421875" style="8" customWidth="1"/>
    <col min="246" max="254" width="4.00390625" style="8" customWidth="1"/>
    <col min="255" max="16384" width="4.00390625" style="8" customWidth="1"/>
  </cols>
  <sheetData>
    <row r="1" spans="1:47" ht="15.75" thickBot="1">
      <c r="A1" s="1"/>
      <c r="B1" s="1"/>
      <c r="C1" s="2">
        <v>7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263" t="s">
        <v>0</v>
      </c>
      <c r="Y1" s="263"/>
      <c r="Z1" s="263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9"/>
      <c r="D2" s="264" t="s">
        <v>1</v>
      </c>
      <c r="E2" s="264"/>
      <c r="F2" s="265"/>
      <c r="G2" s="266" t="s">
        <v>227</v>
      </c>
      <c r="H2" s="266"/>
      <c r="I2" s="266"/>
      <c r="J2" s="266"/>
      <c r="K2" s="266"/>
      <c r="L2" s="4">
        <v>2</v>
      </c>
      <c r="M2" s="256" t="s">
        <v>3</v>
      </c>
      <c r="N2" s="256"/>
      <c r="O2" s="267">
        <f ca="1">TODAY()</f>
        <v>42163</v>
      </c>
      <c r="P2" s="267"/>
      <c r="Q2" s="267"/>
      <c r="R2" s="267"/>
      <c r="S2" s="5"/>
      <c r="T2" s="10" t="s">
        <v>228</v>
      </c>
      <c r="U2" s="10"/>
      <c r="V2" s="10"/>
      <c r="W2" s="5"/>
      <c r="X2" s="268" t="str">
        <f>IF(T2="","",T2)</f>
        <v>3</v>
      </c>
      <c r="Y2" s="268">
        <f>IF(U2="","",U2)</f>
      </c>
      <c r="Z2" s="268">
        <f>IF(V2="","",V2)</f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1"/>
      <c r="M3" s="11"/>
      <c r="N3" s="5"/>
      <c r="O3" s="5"/>
      <c r="P3" s="5"/>
      <c r="Q3" s="5"/>
      <c r="R3" s="5"/>
      <c r="S3" s="5"/>
      <c r="T3" s="3"/>
      <c r="U3" s="3"/>
      <c r="V3" s="3"/>
      <c r="W3" s="5"/>
      <c r="X3" s="269"/>
      <c r="Y3" s="269"/>
      <c r="Z3" s="269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5" customHeight="1" thickBot="1">
      <c r="A4" s="1"/>
      <c r="B4" s="1"/>
      <c r="C4" s="9"/>
      <c r="D4" s="3"/>
      <c r="E4" s="3"/>
      <c r="G4" s="270"/>
      <c r="H4" s="270"/>
      <c r="I4" s="270"/>
      <c r="J4" s="270"/>
      <c r="K4" s="27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5" customHeight="1" thickTop="1">
      <c r="A5" s="1"/>
      <c r="B5" s="1"/>
      <c r="C5" s="9"/>
      <c r="D5" s="271" t="s">
        <v>5</v>
      </c>
      <c r="E5" s="271"/>
      <c r="F5" s="272"/>
      <c r="G5" s="270"/>
      <c r="H5" s="270"/>
      <c r="I5" s="270"/>
      <c r="J5" s="270"/>
      <c r="K5" s="270"/>
      <c r="L5" s="3"/>
      <c r="M5" s="273" t="s">
        <v>6</v>
      </c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5"/>
      <c r="Y5" s="5"/>
      <c r="Z5" s="274" t="s">
        <v>7</v>
      </c>
      <c r="AA5" s="274"/>
      <c r="AB5" s="275"/>
      <c r="AC5" s="250" t="str">
        <f>LEFT(G2,2)</f>
        <v>18</v>
      </c>
      <c r="AD5" s="251"/>
      <c r="AE5" s="252"/>
      <c r="AH5" s="6"/>
      <c r="AI5" s="6"/>
      <c r="AJ5" s="6"/>
      <c r="AK5" s="12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270"/>
      <c r="H6" s="270"/>
      <c r="I6" s="270"/>
      <c r="J6" s="270"/>
      <c r="K6" s="270"/>
      <c r="L6" s="3"/>
      <c r="M6" s="256" t="s">
        <v>8</v>
      </c>
      <c r="N6" s="256"/>
      <c r="O6" s="256"/>
      <c r="P6" s="3"/>
      <c r="Q6" s="3"/>
      <c r="R6" s="3"/>
      <c r="S6" s="3"/>
      <c r="T6" s="3"/>
      <c r="U6" s="3"/>
      <c r="V6" s="3"/>
      <c r="W6" s="5"/>
      <c r="X6" s="5"/>
      <c r="Y6" s="5"/>
      <c r="Z6" s="274"/>
      <c r="AA6" s="274"/>
      <c r="AB6" s="275"/>
      <c r="AC6" s="253"/>
      <c r="AD6" s="254"/>
      <c r="AE6" s="255"/>
      <c r="AH6" s="6"/>
      <c r="AI6" s="6"/>
      <c r="AJ6" s="6"/>
      <c r="AK6" s="12"/>
      <c r="AL6" s="14"/>
      <c r="AM6" s="14"/>
      <c r="AN6" s="14"/>
      <c r="AO6" s="14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5"/>
      <c r="AG7" s="15"/>
      <c r="AH7" s="15"/>
      <c r="AI7" s="15"/>
      <c r="AJ7" s="15"/>
      <c r="AK7" s="16"/>
      <c r="AP7" s="17"/>
      <c r="AQ7" s="3"/>
      <c r="AR7" s="3"/>
    </row>
    <row r="8" spans="1:46" ht="19.5" customHeight="1">
      <c r="A8" s="18" t="s">
        <v>9</v>
      </c>
      <c r="B8" s="18" t="s">
        <v>10</v>
      </c>
      <c r="C8" s="19" t="s">
        <v>11</v>
      </c>
      <c r="D8" s="20" t="s">
        <v>12</v>
      </c>
      <c r="E8" s="20" t="s">
        <v>13</v>
      </c>
      <c r="F8" s="19" t="s">
        <v>14</v>
      </c>
      <c r="G8" s="257" t="s">
        <v>15</v>
      </c>
      <c r="H8" s="258"/>
      <c r="I8" s="258"/>
      <c r="J8" s="258"/>
      <c r="K8" s="259"/>
      <c r="L8" s="157" t="s">
        <v>21</v>
      </c>
      <c r="M8" s="157" t="s">
        <v>23</v>
      </c>
      <c r="N8" s="157" t="s">
        <v>29</v>
      </c>
      <c r="O8" s="157" t="s">
        <v>77</v>
      </c>
      <c r="P8" s="157" t="s">
        <v>33</v>
      </c>
      <c r="Q8" s="187" t="s">
        <v>18</v>
      </c>
      <c r="R8" s="157" t="s">
        <v>24</v>
      </c>
      <c r="S8" s="158" t="s">
        <v>78</v>
      </c>
      <c r="T8" s="187" t="s">
        <v>81</v>
      </c>
      <c r="U8" s="157" t="s">
        <v>83</v>
      </c>
      <c r="V8" s="158" t="s">
        <v>17</v>
      </c>
      <c r="W8" s="158" t="s">
        <v>16</v>
      </c>
      <c r="X8" s="157" t="s">
        <v>82</v>
      </c>
      <c r="Y8" s="187" t="s">
        <v>27</v>
      </c>
      <c r="Z8" s="158" t="s">
        <v>26</v>
      </c>
      <c r="AA8" s="158" t="s">
        <v>20</v>
      </c>
      <c r="AB8" s="157" t="s">
        <v>35</v>
      </c>
      <c r="AE8" s="23"/>
      <c r="AF8" s="23"/>
      <c r="AG8" s="23"/>
      <c r="AH8" s="24"/>
      <c r="AI8" s="24"/>
      <c r="AJ8" s="24"/>
      <c r="AK8" s="24"/>
      <c r="AL8" s="24"/>
      <c r="AM8" s="24"/>
      <c r="AN8" s="24"/>
      <c r="AP8" s="25" t="s">
        <v>229</v>
      </c>
      <c r="AT8" s="8"/>
    </row>
    <row r="9" spans="1:43" s="35" customFormat="1" ht="18.75" customHeight="1">
      <c r="A9" s="188" t="s">
        <v>45</v>
      </c>
      <c r="B9" s="188">
        <v>85</v>
      </c>
      <c r="C9" s="27">
        <f aca="true" ca="1" t="shared" si="0" ref="C9:C15">OFFSET(C9,15,0)</f>
        <v>1</v>
      </c>
      <c r="D9" s="159" t="s">
        <v>230</v>
      </c>
      <c r="E9" s="26" t="s">
        <v>39</v>
      </c>
      <c r="F9" s="26">
        <v>130</v>
      </c>
      <c r="G9" s="287" t="s">
        <v>220</v>
      </c>
      <c r="H9" s="287"/>
      <c r="I9" s="287"/>
      <c r="J9" s="287"/>
      <c r="K9" s="287"/>
      <c r="L9" s="31"/>
      <c r="M9" s="31"/>
      <c r="N9" s="31"/>
      <c r="O9" s="30" t="s">
        <v>49</v>
      </c>
      <c r="P9" s="31"/>
      <c r="Q9" s="31"/>
      <c r="R9" s="31"/>
      <c r="S9" s="30"/>
      <c r="T9" s="31"/>
      <c r="U9" s="31"/>
      <c r="V9" s="31"/>
      <c r="W9" s="30"/>
      <c r="X9" s="31"/>
      <c r="Y9" s="31"/>
      <c r="Z9" s="31"/>
      <c r="AA9" s="30"/>
      <c r="AB9" s="31"/>
      <c r="AE9" s="32"/>
      <c r="AF9" s="32"/>
      <c r="AG9" s="32"/>
      <c r="AH9" s="33"/>
      <c r="AI9" s="33"/>
      <c r="AJ9" s="33"/>
      <c r="AK9" s="34"/>
      <c r="AL9" s="33"/>
      <c r="AM9" s="34"/>
      <c r="AN9" s="33"/>
      <c r="AP9" s="25" t="s">
        <v>231</v>
      </c>
      <c r="AQ9" s="37">
        <f>IF(E10="M",100,IF(E10=1,100,IF(E10="","",120)))</f>
        <v>100</v>
      </c>
    </row>
    <row r="10" spans="1:42" s="37" customFormat="1" ht="21" customHeight="1">
      <c r="A10" s="26" t="s">
        <v>45</v>
      </c>
      <c r="B10" s="26">
        <v>44</v>
      </c>
      <c r="C10" s="27">
        <f ca="1" t="shared" si="0"/>
        <v>2</v>
      </c>
      <c r="D10" s="159" t="s">
        <v>232</v>
      </c>
      <c r="E10" s="26" t="s">
        <v>39</v>
      </c>
      <c r="F10" s="26">
        <v>88</v>
      </c>
      <c r="G10" s="287" t="s">
        <v>166</v>
      </c>
      <c r="H10" s="287"/>
      <c r="I10" s="287"/>
      <c r="J10" s="287"/>
      <c r="K10" s="287"/>
      <c r="L10" s="30" t="s">
        <v>41</v>
      </c>
      <c r="M10" s="31"/>
      <c r="N10" s="31"/>
      <c r="O10" s="30" t="s">
        <v>140</v>
      </c>
      <c r="P10" s="31"/>
      <c r="Q10" s="31"/>
      <c r="R10" s="30" t="s">
        <v>41</v>
      </c>
      <c r="S10" s="31"/>
      <c r="T10" s="31"/>
      <c r="U10" s="31"/>
      <c r="V10" s="30"/>
      <c r="W10" s="31"/>
      <c r="X10" s="31"/>
      <c r="Y10" s="31"/>
      <c r="Z10" s="30"/>
      <c r="AA10" s="31"/>
      <c r="AB10" s="31"/>
      <c r="AE10" s="32"/>
      <c r="AF10" s="32"/>
      <c r="AG10" s="32"/>
      <c r="AH10" s="33"/>
      <c r="AI10" s="33"/>
      <c r="AJ10" s="33"/>
      <c r="AK10" s="34"/>
      <c r="AL10" s="33"/>
      <c r="AM10" s="34"/>
      <c r="AN10" s="33"/>
      <c r="AP10" s="36" t="s">
        <v>233</v>
      </c>
    </row>
    <row r="11" spans="1:42" s="35" customFormat="1" ht="21" customHeight="1">
      <c r="A11" s="26" t="s">
        <v>37</v>
      </c>
      <c r="B11" s="26">
        <v>35</v>
      </c>
      <c r="C11" s="27">
        <f ca="1" t="shared" si="0"/>
        <v>3</v>
      </c>
      <c r="D11" s="78" t="s">
        <v>234</v>
      </c>
      <c r="E11" s="26" t="s">
        <v>39</v>
      </c>
      <c r="F11" s="26">
        <v>90</v>
      </c>
      <c r="G11" s="287" t="s">
        <v>235</v>
      </c>
      <c r="H11" s="287"/>
      <c r="I11" s="287"/>
      <c r="J11" s="287"/>
      <c r="K11" s="287"/>
      <c r="L11" s="31"/>
      <c r="M11" s="30" t="s">
        <v>49</v>
      </c>
      <c r="N11" s="31"/>
      <c r="O11" s="31"/>
      <c r="P11" s="30" t="s">
        <v>48</v>
      </c>
      <c r="Q11" s="31"/>
      <c r="R11" s="31"/>
      <c r="S11" s="30"/>
      <c r="T11" s="31"/>
      <c r="U11" s="31"/>
      <c r="V11" s="30"/>
      <c r="W11" s="31"/>
      <c r="X11" s="31"/>
      <c r="Y11" s="30"/>
      <c r="Z11" s="31"/>
      <c r="AA11" s="31"/>
      <c r="AB11" s="31"/>
      <c r="AP11" s="36" t="s">
        <v>236</v>
      </c>
    </row>
    <row r="12" spans="1:42" s="35" customFormat="1" ht="21" customHeight="1">
      <c r="A12" s="26" t="s">
        <v>45</v>
      </c>
      <c r="B12" s="26">
        <v>72</v>
      </c>
      <c r="C12" s="27">
        <f ca="1" t="shared" si="0"/>
        <v>4</v>
      </c>
      <c r="D12" s="78" t="s">
        <v>237</v>
      </c>
      <c r="E12" s="26" t="s">
        <v>39</v>
      </c>
      <c r="F12" s="26">
        <v>90</v>
      </c>
      <c r="G12" s="287" t="s">
        <v>238</v>
      </c>
      <c r="H12" s="287"/>
      <c r="I12" s="287"/>
      <c r="J12" s="287"/>
      <c r="K12" s="287"/>
      <c r="L12" s="31"/>
      <c r="M12" s="31"/>
      <c r="N12" s="30" t="s">
        <v>49</v>
      </c>
      <c r="O12" s="31"/>
      <c r="P12" s="31"/>
      <c r="Q12" s="30"/>
      <c r="R12" s="31"/>
      <c r="S12" s="31"/>
      <c r="T12" s="30"/>
      <c r="U12" s="31"/>
      <c r="V12" s="31"/>
      <c r="W12" s="30"/>
      <c r="X12" s="31"/>
      <c r="Y12" s="31"/>
      <c r="Z12" s="30"/>
      <c r="AA12" s="31"/>
      <c r="AB12" s="31"/>
      <c r="AP12" s="36" t="s">
        <v>239</v>
      </c>
    </row>
    <row r="13" spans="1:42" s="35" customFormat="1" ht="21" customHeight="1">
      <c r="A13" s="26" t="s">
        <v>37</v>
      </c>
      <c r="B13" s="26">
        <v>35</v>
      </c>
      <c r="C13" s="27">
        <f ca="1" t="shared" si="0"/>
        <v>5</v>
      </c>
      <c r="D13" s="78" t="s">
        <v>240</v>
      </c>
      <c r="E13" s="26" t="s">
        <v>39</v>
      </c>
      <c r="F13" s="26">
        <v>93</v>
      </c>
      <c r="G13" s="287" t="s">
        <v>241</v>
      </c>
      <c r="H13" s="287"/>
      <c r="I13" s="287"/>
      <c r="J13" s="287"/>
      <c r="K13" s="287"/>
      <c r="L13" s="31"/>
      <c r="M13" s="30" t="s">
        <v>41</v>
      </c>
      <c r="N13" s="31"/>
      <c r="O13" s="31"/>
      <c r="P13" s="31"/>
      <c r="Q13" s="30"/>
      <c r="R13" s="31"/>
      <c r="S13" s="31"/>
      <c r="T13" s="31"/>
      <c r="U13" s="30" t="s">
        <v>49</v>
      </c>
      <c r="V13" s="31"/>
      <c r="W13" s="31"/>
      <c r="X13" s="30" t="s">
        <v>57</v>
      </c>
      <c r="Y13" s="31"/>
      <c r="Z13" s="31"/>
      <c r="AA13" s="30"/>
      <c r="AB13" s="31"/>
      <c r="AP13" s="36" t="s">
        <v>242</v>
      </c>
    </row>
    <row r="14" spans="1:42" s="35" customFormat="1" ht="21" customHeight="1">
      <c r="A14" s="26" t="s">
        <v>37</v>
      </c>
      <c r="B14" s="26">
        <v>35</v>
      </c>
      <c r="C14" s="27">
        <f ca="1" t="shared" si="0"/>
        <v>6</v>
      </c>
      <c r="D14" s="78" t="s">
        <v>243</v>
      </c>
      <c r="E14" s="26" t="s">
        <v>39</v>
      </c>
      <c r="F14" s="26">
        <v>98</v>
      </c>
      <c r="G14" s="287" t="s">
        <v>244</v>
      </c>
      <c r="H14" s="287"/>
      <c r="I14" s="287"/>
      <c r="J14" s="287"/>
      <c r="K14" s="287"/>
      <c r="L14" s="30" t="s">
        <v>49</v>
      </c>
      <c r="M14" s="31"/>
      <c r="N14" s="31"/>
      <c r="O14" s="31"/>
      <c r="P14" s="30" t="s">
        <v>41</v>
      </c>
      <c r="Q14" s="31"/>
      <c r="R14" s="31"/>
      <c r="S14" s="31"/>
      <c r="T14" s="30"/>
      <c r="U14" s="31"/>
      <c r="V14" s="31"/>
      <c r="W14" s="31"/>
      <c r="X14" s="30" t="s">
        <v>41</v>
      </c>
      <c r="Y14" s="31"/>
      <c r="Z14" s="31"/>
      <c r="AA14" s="31"/>
      <c r="AB14" s="30" t="s">
        <v>42</v>
      </c>
      <c r="AP14" s="36" t="s">
        <v>245</v>
      </c>
    </row>
    <row r="15" spans="1:42" s="35" customFormat="1" ht="21" customHeight="1">
      <c r="A15" s="26" t="s">
        <v>45</v>
      </c>
      <c r="B15" s="26">
        <v>49</v>
      </c>
      <c r="C15" s="27">
        <f ca="1" t="shared" si="0"/>
        <v>7</v>
      </c>
      <c r="D15" s="78" t="s">
        <v>246</v>
      </c>
      <c r="E15" s="26" t="s">
        <v>39</v>
      </c>
      <c r="F15" s="26">
        <v>115</v>
      </c>
      <c r="G15" s="287" t="s">
        <v>247</v>
      </c>
      <c r="H15" s="287"/>
      <c r="I15" s="287"/>
      <c r="J15" s="287"/>
      <c r="K15" s="287"/>
      <c r="L15" s="31"/>
      <c r="M15" s="31"/>
      <c r="N15" s="30" t="s">
        <v>41</v>
      </c>
      <c r="O15" s="31"/>
      <c r="P15" s="31"/>
      <c r="Q15" s="31"/>
      <c r="R15" s="30" t="s">
        <v>49</v>
      </c>
      <c r="S15" s="31"/>
      <c r="T15" s="31"/>
      <c r="U15" s="30" t="s">
        <v>41</v>
      </c>
      <c r="V15" s="31"/>
      <c r="W15" s="31"/>
      <c r="X15" s="31"/>
      <c r="Y15" s="30"/>
      <c r="Z15" s="31"/>
      <c r="AA15" s="31"/>
      <c r="AB15" s="30" t="s">
        <v>193</v>
      </c>
      <c r="AP15" s="36" t="s">
        <v>248</v>
      </c>
    </row>
    <row r="16" spans="1:42" s="194" customFormat="1" ht="21" customHeight="1" hidden="1">
      <c r="A16" s="189"/>
      <c r="B16" s="189"/>
      <c r="C16" s="190"/>
      <c r="D16" s="191"/>
      <c r="E16" s="189"/>
      <c r="F16" s="189"/>
      <c r="G16" s="289"/>
      <c r="H16" s="289"/>
      <c r="I16" s="289"/>
      <c r="J16" s="289"/>
      <c r="K16" s="289"/>
      <c r="L16" s="192"/>
      <c r="M16" s="192"/>
      <c r="N16" s="192"/>
      <c r="O16" s="193"/>
      <c r="P16" s="192"/>
      <c r="Q16" s="192"/>
      <c r="R16" s="193"/>
      <c r="S16" s="192"/>
      <c r="T16" s="192"/>
      <c r="U16" s="192"/>
      <c r="V16" s="192"/>
      <c r="W16" s="192"/>
      <c r="X16" s="193"/>
      <c r="Y16" s="192"/>
      <c r="Z16" s="193"/>
      <c r="AA16" s="192"/>
      <c r="AB16" s="192"/>
      <c r="AP16" s="195"/>
    </row>
    <row r="17" spans="1:50" s="194" customFormat="1" ht="21" customHeight="1" hidden="1">
      <c r="A17" s="196"/>
      <c r="B17" s="196"/>
      <c r="C17" s="197"/>
      <c r="D17" s="198"/>
      <c r="E17" s="198"/>
      <c r="F17" s="198"/>
      <c r="G17" s="198"/>
      <c r="H17" s="198"/>
      <c r="I17" s="198"/>
      <c r="J17" s="198"/>
      <c r="K17" s="198"/>
      <c r="L17" s="199"/>
      <c r="M17" s="199"/>
      <c r="N17" s="199"/>
      <c r="O17" s="200"/>
      <c r="P17" s="199"/>
      <c r="Q17" s="199"/>
      <c r="R17" s="199"/>
      <c r="S17" s="199"/>
      <c r="T17" s="199"/>
      <c r="U17" s="200"/>
      <c r="V17" s="199"/>
      <c r="W17" s="199"/>
      <c r="X17" s="200"/>
      <c r="Y17" s="199"/>
      <c r="Z17" s="165"/>
      <c r="AA17" s="165"/>
      <c r="AB17" s="165"/>
      <c r="AC17" s="165"/>
      <c r="AD17" s="165"/>
      <c r="AO17" s="201"/>
      <c r="AP17" s="201"/>
      <c r="AT17" s="202"/>
      <c r="AU17" s="57"/>
      <c r="AV17" s="57"/>
      <c r="AW17" s="57"/>
      <c r="AX17" s="57"/>
    </row>
    <row r="18" spans="1:50" s="194" customFormat="1" ht="21" customHeight="1" hidden="1">
      <c r="A18" s="196"/>
      <c r="B18" s="196"/>
      <c r="C18" s="197"/>
      <c r="D18" s="198"/>
      <c r="E18" s="198"/>
      <c r="F18" s="198"/>
      <c r="G18" s="198"/>
      <c r="H18" s="198"/>
      <c r="I18" s="198"/>
      <c r="J18" s="198"/>
      <c r="K18" s="198"/>
      <c r="L18" s="199"/>
      <c r="M18" s="199"/>
      <c r="N18" s="199"/>
      <c r="O18" s="200"/>
      <c r="P18" s="199"/>
      <c r="Q18" s="199"/>
      <c r="R18" s="199"/>
      <c r="S18" s="199"/>
      <c r="T18" s="199"/>
      <c r="U18" s="200"/>
      <c r="V18" s="199"/>
      <c r="W18" s="199"/>
      <c r="X18" s="200"/>
      <c r="Y18" s="199"/>
      <c r="Z18" s="203"/>
      <c r="AA18" s="203"/>
      <c r="AB18" s="203"/>
      <c r="AC18" s="203"/>
      <c r="AD18" s="203"/>
      <c r="AO18" s="201"/>
      <c r="AP18" s="201"/>
      <c r="AT18" s="202"/>
      <c r="AU18" s="57"/>
      <c r="AV18" s="57"/>
      <c r="AW18" s="57"/>
      <c r="AX18" s="57"/>
    </row>
    <row r="19" spans="1:50" s="35" customFormat="1" ht="21" customHeight="1" thickBot="1">
      <c r="A19" s="39"/>
      <c r="B19" s="39"/>
      <c r="C19" s="40"/>
      <c r="Q19" s="32"/>
      <c r="R19" s="32"/>
      <c r="S19" s="32"/>
      <c r="T19" s="32"/>
      <c r="U19" s="32"/>
      <c r="V19" s="32"/>
      <c r="W19" s="32"/>
      <c r="X19" s="32"/>
      <c r="Y19" s="32"/>
      <c r="Z19" s="247" t="s">
        <v>75</v>
      </c>
      <c r="AA19" s="247"/>
      <c r="AB19" s="247"/>
      <c r="AC19" s="247"/>
      <c r="AD19" s="247"/>
      <c r="AE19" s="247"/>
      <c r="AF19" s="32"/>
      <c r="AG19" s="38"/>
      <c r="AH19" s="32"/>
      <c r="AI19" s="32"/>
      <c r="AJ19" s="38"/>
      <c r="AK19" s="38"/>
      <c r="AL19" s="33"/>
      <c r="AM19" s="33"/>
      <c r="AN19" s="33"/>
      <c r="AO19" s="33"/>
      <c r="AP19" s="33"/>
      <c r="AT19" s="43"/>
      <c r="AU19" s="44"/>
      <c r="AV19" s="46"/>
      <c r="AW19" s="46"/>
      <c r="AX19" s="46"/>
    </row>
    <row r="20" spans="1:48" s="35" customFormat="1" ht="21" customHeight="1" thickBot="1">
      <c r="A20" s="39"/>
      <c r="D20" s="260" t="s">
        <v>76</v>
      </c>
      <c r="E20" s="261"/>
      <c r="F20" s="262"/>
      <c r="G20" s="204" t="s">
        <v>25</v>
      </c>
      <c r="H20" s="204" t="s">
        <v>31</v>
      </c>
      <c r="I20" s="158" t="s">
        <v>32</v>
      </c>
      <c r="J20" s="187" t="s">
        <v>80</v>
      </c>
      <c r="K20" s="23"/>
      <c r="L20" s="23"/>
      <c r="M20" s="23"/>
      <c r="N20" s="23"/>
      <c r="Q20" s="32"/>
      <c r="R20" s="32"/>
      <c r="S20" s="32"/>
      <c r="T20" s="32"/>
      <c r="U20" s="32"/>
      <c r="V20" s="32"/>
      <c r="W20" s="32"/>
      <c r="X20" s="32"/>
      <c r="Y20" s="32"/>
      <c r="Z20" s="245" t="s">
        <v>85</v>
      </c>
      <c r="AA20" s="246"/>
      <c r="AB20" s="246"/>
      <c r="AC20" s="246"/>
      <c r="AD20" s="246"/>
      <c r="AE20" s="212"/>
      <c r="AH20" s="44"/>
      <c r="AI20" s="48"/>
      <c r="AJ20" s="48"/>
      <c r="AK20" s="48"/>
      <c r="AL20" s="48"/>
      <c r="AM20" s="44"/>
      <c r="AN20" s="44"/>
      <c r="AQ20" s="33"/>
      <c r="AR20" s="33"/>
      <c r="AS20" s="33"/>
      <c r="AT20" s="49"/>
      <c r="AU20" s="46"/>
      <c r="AV20" s="46"/>
    </row>
    <row r="21" spans="1:47" s="35" customFormat="1" ht="21" customHeight="1" thickBot="1">
      <c r="A21" s="39"/>
      <c r="B21" s="39"/>
      <c r="V21" s="23"/>
      <c r="W21" s="23"/>
      <c r="X21" s="23"/>
      <c r="Y21" s="23"/>
      <c r="Z21" s="50"/>
      <c r="AA21" s="51"/>
      <c r="AB21" s="51"/>
      <c r="AC21" s="51"/>
      <c r="AD21" s="51"/>
      <c r="AE21" s="52"/>
      <c r="AH21" s="24"/>
      <c r="AI21" s="24"/>
      <c r="AJ21" s="24"/>
      <c r="AK21" s="24"/>
      <c r="AL21" s="53"/>
      <c r="AM21" s="53"/>
      <c r="AN21" s="53"/>
      <c r="AP21" s="54" t="s">
        <v>249</v>
      </c>
      <c r="AU21" s="44"/>
    </row>
    <row r="22" spans="1:40" s="35" customFormat="1" ht="21" customHeight="1" thickBot="1">
      <c r="A22" s="37"/>
      <c r="B22" s="37"/>
      <c r="C22" s="55"/>
      <c r="D22" s="56"/>
      <c r="E22" s="56"/>
      <c r="F22" s="56"/>
      <c r="G22" s="56"/>
      <c r="H22" s="56"/>
      <c r="I22" s="56"/>
      <c r="J22" s="56"/>
      <c r="K22" s="56"/>
      <c r="L22" s="37"/>
      <c r="M22" s="37"/>
      <c r="N22" s="37"/>
      <c r="O22" s="37"/>
      <c r="P22" s="37"/>
      <c r="Q22" s="57"/>
      <c r="R22" s="57"/>
      <c r="S22" s="245" t="s">
        <v>87</v>
      </c>
      <c r="T22" s="246"/>
      <c r="U22" s="246"/>
      <c r="V22" s="246"/>
      <c r="W22" s="246"/>
      <c r="X22" s="212"/>
      <c r="Z22" s="213" t="s">
        <v>88</v>
      </c>
      <c r="AA22" s="214"/>
      <c r="AB22" s="214"/>
      <c r="AC22" s="214"/>
      <c r="AD22" s="214"/>
      <c r="AE22" s="162"/>
      <c r="AH22" s="58"/>
      <c r="AI22" s="58"/>
      <c r="AJ22" s="58"/>
      <c r="AK22" s="58"/>
      <c r="AL22" s="58"/>
      <c r="AM22" s="58"/>
      <c r="AN22" s="58"/>
    </row>
    <row r="23" spans="1:41" s="35" customFormat="1" ht="24.75" customHeight="1">
      <c r="A23" s="59" t="s">
        <v>9</v>
      </c>
      <c r="B23" s="60" t="s">
        <v>10</v>
      </c>
      <c r="C23" s="61" t="s">
        <v>11</v>
      </c>
      <c r="D23" s="62" t="s">
        <v>12</v>
      </c>
      <c r="E23" s="62" t="s">
        <v>13</v>
      </c>
      <c r="F23" s="63" t="s">
        <v>89</v>
      </c>
      <c r="G23" s="64" t="s">
        <v>90</v>
      </c>
      <c r="H23" s="64" t="s">
        <v>91</v>
      </c>
      <c r="I23" s="64" t="s">
        <v>92</v>
      </c>
      <c r="J23" s="64" t="s">
        <v>93</v>
      </c>
      <c r="K23" s="65" t="s">
        <v>94</v>
      </c>
      <c r="L23" s="66" t="s">
        <v>95</v>
      </c>
      <c r="M23" s="248" t="s">
        <v>96</v>
      </c>
      <c r="N23" s="249"/>
      <c r="O23" s="67" t="s">
        <v>97</v>
      </c>
      <c r="P23" s="234" t="s">
        <v>98</v>
      </c>
      <c r="Q23" s="226"/>
      <c r="R23" s="46"/>
      <c r="S23" s="68" t="s">
        <v>25</v>
      </c>
      <c r="T23" s="69" t="s">
        <v>31</v>
      </c>
      <c r="U23" s="63"/>
      <c r="V23" s="63"/>
      <c r="W23" s="63"/>
      <c r="X23" s="70"/>
      <c r="Z23" s="71"/>
      <c r="AA23" s="72"/>
      <c r="AB23" s="72"/>
      <c r="AC23" s="72"/>
      <c r="AD23" s="72"/>
      <c r="AE23" s="73"/>
      <c r="AH23" s="24"/>
      <c r="AI23" s="24"/>
      <c r="AJ23" s="24"/>
      <c r="AK23" s="24"/>
      <c r="AL23" s="53"/>
      <c r="AM23" s="53"/>
      <c r="AN23" s="53"/>
      <c r="AO23" s="74"/>
    </row>
    <row r="24" spans="1:43" s="35" customFormat="1" ht="24" customHeight="1" thickBot="1">
      <c r="A24" s="75" t="str">
        <f aca="true" ca="1" t="shared" si="1" ref="A24:B30">OFFSET(A24,-15,0)</f>
        <v>PDL</v>
      </c>
      <c r="B24" s="76">
        <f ca="1" t="shared" si="1"/>
        <v>85</v>
      </c>
      <c r="C24" s="77">
        <v>1</v>
      </c>
      <c r="D24" s="159" t="str">
        <f aca="true" ca="1" t="shared" si="2" ref="D24:E30">OFFSET(D24,-15,0)</f>
        <v>GUIET Patrick</v>
      </c>
      <c r="E24" s="26" t="str">
        <f ca="1" t="shared" si="2"/>
        <v>M</v>
      </c>
      <c r="F24" s="92">
        <v>67</v>
      </c>
      <c r="G24" s="79">
        <v>10</v>
      </c>
      <c r="H24" s="79">
        <v>10</v>
      </c>
      <c r="I24" s="79">
        <v>10</v>
      </c>
      <c r="J24" s="79">
        <f>IF(L24&lt;&gt;"","-","")</f>
      </c>
      <c r="K24" s="80">
        <f>IF(L24&lt;&gt;"","-","")</f>
      </c>
      <c r="L24" s="81"/>
      <c r="M24" s="223">
        <f aca="true" t="shared" si="3" ref="M24:M30">SUM(G24:K24)</f>
        <v>30</v>
      </c>
      <c r="N24" s="224"/>
      <c r="O24" s="82"/>
      <c r="P24" s="225">
        <f aca="true" ca="1" t="shared" si="4" ref="P24:P30">SUM(OFFSET(P24,0,-10),OFFSET(P24,0,-3))</f>
        <v>97</v>
      </c>
      <c r="Q24" s="226"/>
      <c r="R24" s="46"/>
      <c r="S24" s="83" t="s">
        <v>48</v>
      </c>
      <c r="T24" s="85" t="s">
        <v>49</v>
      </c>
      <c r="U24" s="85"/>
      <c r="V24" s="85"/>
      <c r="W24" s="85"/>
      <c r="X24" s="86"/>
      <c r="Z24" s="83"/>
      <c r="AA24" s="85"/>
      <c r="AB24" s="85"/>
      <c r="AC24" s="85"/>
      <c r="AD24" s="85"/>
      <c r="AE24" s="86"/>
      <c r="AH24" s="33"/>
      <c r="AI24" s="33"/>
      <c r="AJ24" s="33"/>
      <c r="AK24" s="33"/>
      <c r="AL24" s="53"/>
      <c r="AM24" s="53"/>
      <c r="AN24" s="53"/>
      <c r="AO24" s="39"/>
      <c r="AQ24" s="35">
        <f aca="true" t="shared" si="5" ref="AQ24:AQ30">COUNT(G24:K24)</f>
        <v>3</v>
      </c>
    </row>
    <row r="25" spans="1:43" s="35" customFormat="1" ht="21" customHeight="1">
      <c r="A25" s="75" t="str">
        <f ca="1" t="shared" si="1"/>
        <v>PDL</v>
      </c>
      <c r="B25" s="76">
        <f ca="1" t="shared" si="1"/>
        <v>44</v>
      </c>
      <c r="C25" s="77">
        <v>2</v>
      </c>
      <c r="D25" s="159" t="str">
        <f ca="1" t="shared" si="2"/>
        <v>MULOT Nicolas</v>
      </c>
      <c r="E25" s="26" t="str">
        <f ca="1" t="shared" si="2"/>
        <v>M</v>
      </c>
      <c r="F25" s="26">
        <v>37</v>
      </c>
      <c r="G25" s="79">
        <v>0</v>
      </c>
      <c r="H25" s="79">
        <v>0</v>
      </c>
      <c r="I25" s="79">
        <v>0</v>
      </c>
      <c r="J25" s="79">
        <f>IF(L25&lt;&gt;"","-","")</f>
      </c>
      <c r="K25" s="80">
        <f>IF(L25&lt;&gt;"","-","")</f>
      </c>
      <c r="L25" s="81"/>
      <c r="M25" s="223">
        <f t="shared" si="3"/>
        <v>0</v>
      </c>
      <c r="N25" s="224"/>
      <c r="O25" s="82"/>
      <c r="P25" s="225">
        <f ca="1" t="shared" si="4"/>
        <v>37</v>
      </c>
      <c r="Q25" s="226"/>
      <c r="R25" s="46"/>
      <c r="S25" s="87"/>
      <c r="T25" s="84"/>
      <c r="U25" s="85"/>
      <c r="V25" s="85"/>
      <c r="W25" s="85"/>
      <c r="X25" s="86"/>
      <c r="Z25" s="83"/>
      <c r="AA25" s="85"/>
      <c r="AB25" s="85"/>
      <c r="AC25" s="85"/>
      <c r="AD25" s="85"/>
      <c r="AE25" s="86"/>
      <c r="AH25" s="33"/>
      <c r="AI25" s="33"/>
      <c r="AJ25" s="33"/>
      <c r="AK25" s="33"/>
      <c r="AL25" s="53"/>
      <c r="AM25" s="53"/>
      <c r="AN25" s="53"/>
      <c r="AO25" s="39"/>
      <c r="AQ25" s="35">
        <f t="shared" si="5"/>
        <v>3</v>
      </c>
    </row>
    <row r="26" spans="1:50" s="35" customFormat="1" ht="21" customHeight="1">
      <c r="A26" s="75" t="str">
        <f ca="1" t="shared" si="1"/>
        <v>BRE</v>
      </c>
      <c r="B26" s="76">
        <f ca="1" t="shared" si="1"/>
        <v>35</v>
      </c>
      <c r="C26" s="77">
        <v>3</v>
      </c>
      <c r="D26" s="78" t="str">
        <f ca="1" t="shared" si="2"/>
        <v>COXAM Emmanuel</v>
      </c>
      <c r="E26" s="26" t="str">
        <f ca="1" t="shared" si="2"/>
        <v>M</v>
      </c>
      <c r="F26" s="26">
        <v>80</v>
      </c>
      <c r="G26" s="79">
        <v>10</v>
      </c>
      <c r="H26" s="79">
        <v>10</v>
      </c>
      <c r="I26" s="79" t="str">
        <f>IF(L26&lt;&gt;"","-","")</f>
        <v>-</v>
      </c>
      <c r="J26" s="79" t="str">
        <f>IF(L26&lt;&gt;"","-","")</f>
        <v>-</v>
      </c>
      <c r="K26" s="80" t="str">
        <f>IF(L26&lt;&gt;"","-","")</f>
        <v>-</v>
      </c>
      <c r="L26" s="81" t="s">
        <v>100</v>
      </c>
      <c r="M26" s="223">
        <f t="shared" si="3"/>
        <v>20</v>
      </c>
      <c r="N26" s="224"/>
      <c r="O26" s="82"/>
      <c r="P26" s="238">
        <f ca="1" t="shared" si="4"/>
        <v>100</v>
      </c>
      <c r="Q26" s="226"/>
      <c r="R26" s="46"/>
      <c r="S26" s="87"/>
      <c r="T26" s="84"/>
      <c r="U26" s="85"/>
      <c r="V26" s="85"/>
      <c r="W26" s="85"/>
      <c r="X26" s="86"/>
      <c r="Z26" s="83"/>
      <c r="AA26" s="85"/>
      <c r="AB26" s="85"/>
      <c r="AC26" s="85"/>
      <c r="AD26" s="85"/>
      <c r="AE26" s="86"/>
      <c r="AH26" s="33"/>
      <c r="AI26" s="33"/>
      <c r="AJ26" s="33"/>
      <c r="AK26" s="33"/>
      <c r="AL26" s="53"/>
      <c r="AM26" s="53"/>
      <c r="AN26" s="53"/>
      <c r="AO26" s="39"/>
      <c r="AQ26" s="35">
        <f t="shared" si="5"/>
        <v>2</v>
      </c>
      <c r="AR26" s="23"/>
      <c r="AT26" s="24"/>
      <c r="AU26" s="24"/>
      <c r="AV26" s="53"/>
      <c r="AW26" s="53"/>
      <c r="AX26" s="53"/>
    </row>
    <row r="27" spans="1:50" s="35" customFormat="1" ht="21" customHeight="1">
      <c r="A27" s="75" t="str">
        <f ca="1" t="shared" si="1"/>
        <v>PDL</v>
      </c>
      <c r="B27" s="76">
        <f ca="1" t="shared" si="1"/>
        <v>72</v>
      </c>
      <c r="C27" s="77">
        <v>4</v>
      </c>
      <c r="D27" s="78" t="str">
        <f ca="1" t="shared" si="2"/>
        <v>ROTON Ludovic</v>
      </c>
      <c r="E27" s="26" t="str">
        <f ca="1" t="shared" si="2"/>
        <v>M</v>
      </c>
      <c r="F27" s="26">
        <v>90</v>
      </c>
      <c r="G27" s="79">
        <v>10</v>
      </c>
      <c r="H27" s="79" t="str">
        <f>IF(L27&lt;&gt;"","-","")</f>
        <v>-</v>
      </c>
      <c r="I27" s="79" t="str">
        <f>IF(L27&lt;&gt;"","-","")</f>
        <v>-</v>
      </c>
      <c r="J27" s="79" t="str">
        <f>IF(L27&lt;&gt;"","-","")</f>
        <v>-</v>
      </c>
      <c r="K27" s="80" t="str">
        <f>IF(L27&lt;&gt;"","-","")</f>
        <v>-</v>
      </c>
      <c r="L27" s="81" t="s">
        <v>100</v>
      </c>
      <c r="M27" s="223">
        <f t="shared" si="3"/>
        <v>10</v>
      </c>
      <c r="N27" s="224"/>
      <c r="O27" s="82"/>
      <c r="P27" s="238">
        <f ca="1" t="shared" si="4"/>
        <v>100</v>
      </c>
      <c r="Q27" s="226"/>
      <c r="R27" s="46"/>
      <c r="S27" s="87"/>
      <c r="T27" s="84"/>
      <c r="U27" s="85"/>
      <c r="V27" s="85"/>
      <c r="W27" s="85"/>
      <c r="X27" s="86"/>
      <c r="Z27" s="83"/>
      <c r="AA27" s="85"/>
      <c r="AB27" s="85"/>
      <c r="AC27" s="85"/>
      <c r="AD27" s="85"/>
      <c r="AE27" s="86"/>
      <c r="AH27" s="33"/>
      <c r="AI27" s="33"/>
      <c r="AJ27" s="33"/>
      <c r="AK27" s="33"/>
      <c r="AL27" s="53"/>
      <c r="AM27" s="53"/>
      <c r="AN27" s="53"/>
      <c r="AO27" s="39"/>
      <c r="AQ27" s="35">
        <f t="shared" si="5"/>
        <v>1</v>
      </c>
      <c r="AR27" s="24"/>
      <c r="AT27" s="24"/>
      <c r="AU27" s="24"/>
      <c r="AV27" s="53"/>
      <c r="AW27" s="53"/>
      <c r="AX27" s="53"/>
    </row>
    <row r="28" spans="1:50" s="35" customFormat="1" ht="21" customHeight="1">
      <c r="A28" s="75" t="str">
        <f ca="1" t="shared" si="1"/>
        <v>BRE</v>
      </c>
      <c r="B28" s="76">
        <f ca="1" t="shared" si="1"/>
        <v>35</v>
      </c>
      <c r="C28" s="77">
        <v>5</v>
      </c>
      <c r="D28" s="78" t="str">
        <f ca="1" t="shared" si="2"/>
        <v>YERNAUX Fabrice</v>
      </c>
      <c r="E28" s="26" t="str">
        <f ca="1" t="shared" si="2"/>
        <v>M</v>
      </c>
      <c r="F28" s="26">
        <v>80</v>
      </c>
      <c r="G28" s="79">
        <v>0</v>
      </c>
      <c r="H28" s="79">
        <v>10</v>
      </c>
      <c r="I28" s="79">
        <v>10</v>
      </c>
      <c r="J28" s="79" t="str">
        <f>IF(L28&lt;&gt;"","-","")</f>
        <v>-</v>
      </c>
      <c r="K28" s="80" t="str">
        <f>IF(L28&lt;&gt;"","-","")</f>
        <v>-</v>
      </c>
      <c r="L28" s="81" t="s">
        <v>100</v>
      </c>
      <c r="M28" s="223">
        <f t="shared" si="3"/>
        <v>20</v>
      </c>
      <c r="N28" s="224"/>
      <c r="O28" s="82"/>
      <c r="P28" s="238">
        <f ca="1" t="shared" si="4"/>
        <v>100</v>
      </c>
      <c r="Q28" s="226"/>
      <c r="R28" s="46"/>
      <c r="S28" s="87"/>
      <c r="T28" s="84"/>
      <c r="U28" s="85"/>
      <c r="V28" s="85"/>
      <c r="W28" s="85"/>
      <c r="X28" s="86"/>
      <c r="Z28" s="83"/>
      <c r="AA28" s="85"/>
      <c r="AB28" s="85"/>
      <c r="AC28" s="85"/>
      <c r="AD28" s="85"/>
      <c r="AE28" s="86"/>
      <c r="AH28" s="33"/>
      <c r="AI28" s="33"/>
      <c r="AJ28" s="33"/>
      <c r="AK28" s="33"/>
      <c r="AL28" s="53"/>
      <c r="AM28" s="53"/>
      <c r="AN28" s="53"/>
      <c r="AO28" s="39"/>
      <c r="AQ28" s="35">
        <f t="shared" si="5"/>
        <v>3</v>
      </c>
      <c r="AR28" s="33"/>
      <c r="AT28" s="24"/>
      <c r="AU28" s="24"/>
      <c r="AV28" s="53"/>
      <c r="AW28" s="53"/>
      <c r="AX28" s="53"/>
    </row>
    <row r="29" spans="1:50" s="35" customFormat="1" ht="21" customHeight="1">
      <c r="A29" s="75" t="str">
        <f ca="1" t="shared" si="1"/>
        <v>BRE</v>
      </c>
      <c r="B29" s="76">
        <f ca="1" t="shared" si="1"/>
        <v>35</v>
      </c>
      <c r="C29" s="77">
        <v>6</v>
      </c>
      <c r="D29" s="78" t="str">
        <f ca="1" t="shared" si="2"/>
        <v>COQUEMONT Valentin</v>
      </c>
      <c r="E29" s="26" t="str">
        <f ca="1" t="shared" si="2"/>
        <v>M</v>
      </c>
      <c r="F29" s="26">
        <v>50</v>
      </c>
      <c r="G29" s="79">
        <v>10</v>
      </c>
      <c r="H29" s="79">
        <v>0</v>
      </c>
      <c r="I29" s="79">
        <v>0</v>
      </c>
      <c r="J29" s="79">
        <v>0</v>
      </c>
      <c r="K29" s="80">
        <v>0</v>
      </c>
      <c r="L29" s="81" t="s">
        <v>99</v>
      </c>
      <c r="M29" s="223">
        <f t="shared" si="3"/>
        <v>10</v>
      </c>
      <c r="N29" s="224"/>
      <c r="O29" s="82"/>
      <c r="P29" s="225">
        <f ca="1" t="shared" si="4"/>
        <v>60</v>
      </c>
      <c r="Q29" s="226"/>
      <c r="R29" s="46"/>
      <c r="S29" s="83" t="s">
        <v>41</v>
      </c>
      <c r="T29" s="84"/>
      <c r="U29" s="85"/>
      <c r="V29" s="85"/>
      <c r="W29" s="85"/>
      <c r="X29" s="86"/>
      <c r="Z29" s="83"/>
      <c r="AA29" s="85"/>
      <c r="AB29" s="85"/>
      <c r="AC29" s="85"/>
      <c r="AD29" s="85"/>
      <c r="AE29" s="86"/>
      <c r="AH29" s="33"/>
      <c r="AI29" s="33"/>
      <c r="AJ29" s="33"/>
      <c r="AK29" s="33"/>
      <c r="AL29" s="53"/>
      <c r="AM29" s="53"/>
      <c r="AN29" s="53"/>
      <c r="AO29" s="39"/>
      <c r="AQ29" s="35">
        <f t="shared" si="5"/>
        <v>5</v>
      </c>
      <c r="AR29" s="24"/>
      <c r="AT29" s="24"/>
      <c r="AU29" s="24"/>
      <c r="AV29" s="53"/>
      <c r="AW29" s="53"/>
      <c r="AX29" s="53"/>
    </row>
    <row r="30" spans="1:50" s="35" customFormat="1" ht="21" customHeight="1" thickBot="1">
      <c r="A30" s="88" t="str">
        <f ca="1" t="shared" si="1"/>
        <v>PDL</v>
      </c>
      <c r="B30" s="89">
        <f ca="1" t="shared" si="1"/>
        <v>49</v>
      </c>
      <c r="C30" s="90">
        <v>7</v>
      </c>
      <c r="D30" s="91" t="str">
        <f ca="1" t="shared" si="2"/>
        <v>BAUSSIN Vincent</v>
      </c>
      <c r="E30" s="92" t="str">
        <f ca="1" t="shared" si="2"/>
        <v>M</v>
      </c>
      <c r="F30" s="26">
        <v>0</v>
      </c>
      <c r="G30" s="93">
        <v>0</v>
      </c>
      <c r="H30" s="93">
        <v>10</v>
      </c>
      <c r="I30" s="93">
        <v>0</v>
      </c>
      <c r="J30" s="93">
        <v>7</v>
      </c>
      <c r="K30" s="94">
        <v>0</v>
      </c>
      <c r="L30" s="95" t="s">
        <v>99</v>
      </c>
      <c r="M30" s="235">
        <f t="shared" si="3"/>
        <v>17</v>
      </c>
      <c r="N30" s="236"/>
      <c r="O30" s="82"/>
      <c r="P30" s="225">
        <f ca="1" t="shared" si="4"/>
        <v>17</v>
      </c>
      <c r="Q30" s="226"/>
      <c r="R30" s="46"/>
      <c r="S30" s="96"/>
      <c r="T30" s="98" t="s">
        <v>41</v>
      </c>
      <c r="U30" s="98"/>
      <c r="V30" s="98"/>
      <c r="W30" s="98"/>
      <c r="X30" s="99"/>
      <c r="Z30" s="100"/>
      <c r="AA30" s="98"/>
      <c r="AB30" s="98"/>
      <c r="AC30" s="98"/>
      <c r="AD30" s="98"/>
      <c r="AE30" s="99"/>
      <c r="AH30" s="33"/>
      <c r="AI30" s="33"/>
      <c r="AJ30" s="33"/>
      <c r="AK30" s="33"/>
      <c r="AL30" s="53"/>
      <c r="AM30" s="53"/>
      <c r="AN30" s="53"/>
      <c r="AO30" s="39"/>
      <c r="AQ30" s="35">
        <f t="shared" si="5"/>
        <v>5</v>
      </c>
      <c r="AR30" s="24"/>
      <c r="AT30" s="24"/>
      <c r="AU30" s="24"/>
      <c r="AV30" s="53"/>
      <c r="AW30" s="53"/>
      <c r="AX30" s="53"/>
    </row>
    <row r="31" spans="1:50" s="35" customFormat="1" ht="12.75" customHeight="1">
      <c r="A31" s="39"/>
      <c r="B31" s="39"/>
      <c r="C31" s="101" t="s">
        <v>101</v>
      </c>
      <c r="D31" s="101"/>
      <c r="E31" s="101"/>
      <c r="F31" s="101"/>
      <c r="G31" s="101"/>
      <c r="H31" s="101"/>
      <c r="I31" s="101"/>
      <c r="J31" s="101"/>
      <c r="K31" s="101"/>
      <c r="L31" s="101"/>
      <c r="M31" s="233" t="s">
        <v>102</v>
      </c>
      <c r="N31" s="233"/>
      <c r="O31" s="233"/>
      <c r="P31" s="233"/>
      <c r="Q31" s="233"/>
      <c r="R31" s="105"/>
      <c r="S31" s="33"/>
      <c r="T31" s="33"/>
      <c r="U31" s="33"/>
      <c r="V31" s="33"/>
      <c r="W31" s="33"/>
      <c r="X31" s="33"/>
      <c r="Y31" s="53"/>
      <c r="Z31" s="33"/>
      <c r="AA31" s="33"/>
      <c r="AB31" s="33"/>
      <c r="AC31" s="33"/>
      <c r="AD31" s="33"/>
      <c r="AE31" s="33"/>
      <c r="AH31" s="33"/>
      <c r="AI31" s="33"/>
      <c r="AJ31" s="33"/>
      <c r="AK31" s="33"/>
      <c r="AL31" s="53"/>
      <c r="AM31" s="53"/>
      <c r="AN31" s="53"/>
      <c r="AO31" s="39"/>
      <c r="AR31" s="24"/>
      <c r="AT31" s="24"/>
      <c r="AU31" s="24"/>
      <c r="AV31" s="53"/>
      <c r="AW31" s="53"/>
      <c r="AX31" s="53"/>
    </row>
    <row r="32" spans="1:50" s="35" customFormat="1" ht="21" customHeight="1">
      <c r="A32" s="39"/>
      <c r="B32" s="39"/>
      <c r="C32" s="108"/>
      <c r="R32" s="102"/>
      <c r="S32" s="102"/>
      <c r="T32" s="102"/>
      <c r="U32" s="102"/>
      <c r="V32" s="102"/>
      <c r="W32" s="102"/>
      <c r="X32" s="102"/>
      <c r="Y32" s="102"/>
      <c r="Z32" s="53"/>
      <c r="AA32" s="103"/>
      <c r="AB32" s="103"/>
      <c r="AC32" s="104"/>
      <c r="AD32" s="105"/>
      <c r="AE32" s="105"/>
      <c r="AF32" s="53"/>
      <c r="AG32" s="53"/>
      <c r="AH32" s="53"/>
      <c r="AI32" s="53"/>
      <c r="AN32" s="106"/>
      <c r="AO32" s="106"/>
      <c r="AP32" s="106"/>
      <c r="AR32" s="53"/>
      <c r="AS32" s="53"/>
      <c r="AT32" s="107"/>
      <c r="AU32" s="24"/>
      <c r="AV32" s="24"/>
      <c r="AW32" s="24"/>
      <c r="AX32" s="24"/>
    </row>
    <row r="33" spans="1:50" s="35" customFormat="1" ht="21" customHeight="1">
      <c r="A33" s="39"/>
      <c r="B33" s="39"/>
      <c r="C33" s="108"/>
      <c r="D33" s="39"/>
      <c r="E33" s="39"/>
      <c r="F33" s="39"/>
      <c r="G33" s="39"/>
      <c r="H33" s="39"/>
      <c r="I33" s="39"/>
      <c r="J33" s="39"/>
      <c r="K33" s="39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53"/>
      <c r="AA33" s="103"/>
      <c r="AB33" s="103"/>
      <c r="AC33" s="104"/>
      <c r="AD33" s="105"/>
      <c r="AE33" s="105"/>
      <c r="AF33" s="53"/>
      <c r="AG33" s="53"/>
      <c r="AH33" s="53"/>
      <c r="AI33" s="53"/>
      <c r="AN33" s="106"/>
      <c r="AO33" s="106"/>
      <c r="AP33" s="106"/>
      <c r="AR33" s="53"/>
      <c r="AS33" s="53"/>
      <c r="AT33" s="107"/>
      <c r="AU33" s="24"/>
      <c r="AV33" s="33"/>
      <c r="AW33" s="24"/>
      <c r="AX33" s="24"/>
    </row>
    <row r="34" spans="1:50" s="35" customFormat="1" ht="21" customHeight="1" hidden="1">
      <c r="A34" s="37"/>
      <c r="B34" s="37"/>
      <c r="C34" s="37"/>
      <c r="D34" s="109"/>
      <c r="E34" s="109"/>
      <c r="F34" s="109"/>
      <c r="G34" s="109"/>
      <c r="H34" s="109"/>
      <c r="I34" s="109"/>
      <c r="J34" s="109"/>
      <c r="K34" s="109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Z34" s="44"/>
      <c r="AA34" s="44"/>
      <c r="AB34" s="44"/>
      <c r="AC34" s="44"/>
      <c r="AD34" s="44"/>
      <c r="AE34" s="44"/>
      <c r="AF34" s="110"/>
      <c r="AG34" s="110"/>
      <c r="AH34" s="110"/>
      <c r="AI34" s="110"/>
      <c r="AJ34" s="110"/>
      <c r="AK34" s="37"/>
      <c r="AR34" s="53"/>
      <c r="AS34" s="53"/>
      <c r="AT34" s="107"/>
      <c r="AU34" s="33"/>
      <c r="AV34" s="33"/>
      <c r="AW34" s="24"/>
      <c r="AX34" s="24"/>
    </row>
    <row r="35" spans="1:46" s="35" customFormat="1" ht="14.25" customHeight="1" hidden="1">
      <c r="A35" s="37"/>
      <c r="B35" s="37"/>
      <c r="C35" s="55">
        <f>COUNT(L35:AB35,S42:X42,Z42:AE42)</f>
        <v>11</v>
      </c>
      <c r="D35" s="55"/>
      <c r="G35" s="227" t="s">
        <v>103</v>
      </c>
      <c r="H35" s="228"/>
      <c r="I35" s="228"/>
      <c r="J35" s="228"/>
      <c r="K35" s="229"/>
      <c r="L35" s="111">
        <v>1</v>
      </c>
      <c r="M35" s="111">
        <v>2</v>
      </c>
      <c r="N35" s="111">
        <v>3</v>
      </c>
      <c r="O35" s="111">
        <v>4</v>
      </c>
      <c r="P35" s="111">
        <v>5</v>
      </c>
      <c r="Q35" s="111"/>
      <c r="R35" s="111">
        <v>6</v>
      </c>
      <c r="S35" s="112"/>
      <c r="T35" s="112"/>
      <c r="U35" s="111">
        <v>7</v>
      </c>
      <c r="V35" s="111"/>
      <c r="W35" s="111"/>
      <c r="X35" s="111">
        <v>8</v>
      </c>
      <c r="Y35" s="111"/>
      <c r="Z35" s="111"/>
      <c r="AA35" s="111"/>
      <c r="AB35" s="111">
        <v>9</v>
      </c>
      <c r="AC35" s="113"/>
      <c r="AD35" s="113"/>
      <c r="AE35" s="113"/>
      <c r="AF35" s="113"/>
      <c r="AG35" s="113"/>
      <c r="AH35" s="113"/>
      <c r="AI35" s="113"/>
      <c r="AJ35" s="113"/>
      <c r="AK35" s="114"/>
      <c r="AL35" s="44"/>
      <c r="AM35" s="44"/>
      <c r="AN35" s="44"/>
      <c r="AO35" s="44"/>
      <c r="AT35" s="43"/>
    </row>
    <row r="36" spans="1:46" s="35" customFormat="1" ht="14.25" customHeight="1" hidden="1">
      <c r="A36" s="37"/>
      <c r="B36" s="37"/>
      <c r="G36" s="230" t="s">
        <v>104</v>
      </c>
      <c r="H36" s="231"/>
      <c r="I36" s="231"/>
      <c r="J36" s="231"/>
      <c r="K36" s="232"/>
      <c r="L36" s="111">
        <v>1</v>
      </c>
      <c r="M36" s="111">
        <v>1</v>
      </c>
      <c r="N36" s="111">
        <v>1</v>
      </c>
      <c r="O36" s="111">
        <v>1</v>
      </c>
      <c r="P36" s="111">
        <v>2</v>
      </c>
      <c r="Q36" s="111"/>
      <c r="R36" s="111">
        <v>3</v>
      </c>
      <c r="S36" s="112"/>
      <c r="T36" s="112"/>
      <c r="U36" s="111">
        <v>2</v>
      </c>
      <c r="V36" s="111"/>
      <c r="W36" s="111"/>
      <c r="X36" s="111">
        <v>3</v>
      </c>
      <c r="Y36" s="111"/>
      <c r="Z36" s="111"/>
      <c r="AA36" s="111"/>
      <c r="AB36" s="111">
        <v>4</v>
      </c>
      <c r="AC36" s="113"/>
      <c r="AD36" s="113"/>
      <c r="AE36" s="113"/>
      <c r="AF36" s="113"/>
      <c r="AG36" s="113"/>
      <c r="AH36" s="113"/>
      <c r="AI36" s="113"/>
      <c r="AJ36" s="113"/>
      <c r="AK36" s="114"/>
      <c r="AL36" s="44"/>
      <c r="AM36" s="44"/>
      <c r="AN36" s="44"/>
      <c r="AO36" s="44"/>
      <c r="AT36" s="43"/>
    </row>
    <row r="37" spans="1:46" s="35" customFormat="1" ht="14.25" customHeight="1" hidden="1">
      <c r="A37" s="37"/>
      <c r="B37" s="37"/>
      <c r="C37" s="55"/>
      <c r="G37" s="230" t="s">
        <v>105</v>
      </c>
      <c r="H37" s="231"/>
      <c r="I37" s="231"/>
      <c r="J37" s="231"/>
      <c r="K37" s="232"/>
      <c r="L37" s="111">
        <v>1</v>
      </c>
      <c r="M37" s="111">
        <v>1</v>
      </c>
      <c r="N37" s="111">
        <v>1</v>
      </c>
      <c r="O37" s="111">
        <v>2</v>
      </c>
      <c r="P37" s="111">
        <v>2</v>
      </c>
      <c r="Q37" s="111"/>
      <c r="R37" s="111">
        <v>2</v>
      </c>
      <c r="S37" s="112"/>
      <c r="T37" s="112"/>
      <c r="U37" s="111"/>
      <c r="V37" s="111"/>
      <c r="W37" s="111"/>
      <c r="X37" s="111"/>
      <c r="Y37" s="111"/>
      <c r="Z37" s="111"/>
      <c r="AA37" s="111"/>
      <c r="AB37" s="111"/>
      <c r="AC37" s="113"/>
      <c r="AD37" s="113"/>
      <c r="AE37" s="113"/>
      <c r="AF37" s="113"/>
      <c r="AG37" s="113"/>
      <c r="AH37" s="113"/>
      <c r="AI37" s="113"/>
      <c r="AJ37" s="113"/>
      <c r="AK37" s="114"/>
      <c r="AL37" s="44"/>
      <c r="AM37" s="44"/>
      <c r="AN37" s="44"/>
      <c r="AO37" s="44"/>
      <c r="AT37" s="43"/>
    </row>
    <row r="38" spans="1:46" s="35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6"/>
      <c r="AD38" s="6"/>
      <c r="AE38" s="6"/>
      <c r="AF38" s="6"/>
      <c r="AG38" s="6"/>
      <c r="AH38" s="6"/>
      <c r="AI38" s="6"/>
      <c r="AJ38" s="6"/>
      <c r="AK38" s="115"/>
      <c r="AL38" s="3"/>
      <c r="AM38" s="3"/>
      <c r="AN38" s="3"/>
      <c r="AO38" s="3"/>
      <c r="AP38" s="3"/>
      <c r="AQ38" s="3"/>
      <c r="AR38" s="3"/>
      <c r="AS38" s="3"/>
      <c r="AT38" s="7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16">
        <v>0</v>
      </c>
      <c r="M39" s="116">
        <v>10</v>
      </c>
      <c r="N39" s="116">
        <v>10</v>
      </c>
      <c r="O39" s="116">
        <v>10</v>
      </c>
      <c r="P39" s="116">
        <v>10</v>
      </c>
      <c r="Q39" s="116"/>
      <c r="R39" s="116">
        <v>0</v>
      </c>
      <c r="S39" s="116"/>
      <c r="T39" s="116"/>
      <c r="U39" s="116">
        <v>10</v>
      </c>
      <c r="V39" s="116"/>
      <c r="W39" s="116"/>
      <c r="X39" s="116">
        <v>10</v>
      </c>
      <c r="Y39" s="116"/>
      <c r="Z39" s="116"/>
      <c r="AA39" s="116"/>
      <c r="AB39" s="116">
        <v>0</v>
      </c>
      <c r="AC39" s="6"/>
      <c r="AD39" s="6"/>
      <c r="AE39" s="6"/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2:28" ht="15" hidden="1">
      <c r="L40" s="116">
        <v>10</v>
      </c>
      <c r="M40" s="116">
        <v>0</v>
      </c>
      <c r="N40" s="116">
        <v>0</v>
      </c>
      <c r="O40" s="116">
        <v>0</v>
      </c>
      <c r="P40" s="116">
        <v>0</v>
      </c>
      <c r="Q40" s="116"/>
      <c r="R40" s="116">
        <v>10</v>
      </c>
      <c r="S40" s="116"/>
      <c r="T40" s="116"/>
      <c r="U40" s="116"/>
      <c r="V40" s="116"/>
      <c r="W40" s="116"/>
      <c r="X40" s="116"/>
      <c r="Y40" s="116"/>
      <c r="Z40" s="116"/>
      <c r="AA40" s="116"/>
      <c r="AB40" s="116"/>
    </row>
    <row r="41" ht="5.25" customHeight="1" hidden="1"/>
    <row r="42" spans="4:31" ht="14.25" customHeight="1" hidden="1">
      <c r="D42" s="35"/>
      <c r="S42" s="117">
        <v>10</v>
      </c>
      <c r="T42" s="117">
        <v>11</v>
      </c>
      <c r="U42" s="117"/>
      <c r="V42" s="117"/>
      <c r="W42" s="117"/>
      <c r="X42" s="117"/>
      <c r="Y42" s="3"/>
      <c r="Z42" s="117"/>
      <c r="AA42" s="117"/>
      <c r="AB42" s="117"/>
      <c r="AC42" s="117"/>
      <c r="AD42" s="117"/>
      <c r="AE42" s="117"/>
    </row>
    <row r="43" spans="4:31" ht="15" hidden="1">
      <c r="D43" s="35"/>
      <c r="S43" s="116">
        <v>2</v>
      </c>
      <c r="T43" s="116">
        <v>3</v>
      </c>
      <c r="U43" s="116"/>
      <c r="V43" s="116"/>
      <c r="W43" s="116"/>
      <c r="X43" s="116"/>
      <c r="Z43" s="116"/>
      <c r="AA43" s="116"/>
      <c r="AB43" s="116"/>
      <c r="AC43" s="116"/>
      <c r="AD43" s="116"/>
      <c r="AE43" s="116"/>
    </row>
    <row r="44" spans="19:31" ht="15" hidden="1">
      <c r="S44" s="116">
        <v>5</v>
      </c>
      <c r="T44" s="116">
        <v>5</v>
      </c>
      <c r="U44" s="116"/>
      <c r="V44" s="116"/>
      <c r="W44" s="116"/>
      <c r="X44" s="116"/>
      <c r="Z44" s="116"/>
      <c r="AA44" s="116"/>
      <c r="AB44" s="116"/>
      <c r="AC44" s="116"/>
      <c r="AD44" s="116"/>
      <c r="AE44" s="116"/>
    </row>
    <row r="45" ht="4.5" customHeight="1" hidden="1"/>
    <row r="46" spans="19:31" ht="15" hidden="1">
      <c r="S46" s="116">
        <v>10</v>
      </c>
      <c r="T46" s="116">
        <v>10</v>
      </c>
      <c r="U46" s="116"/>
      <c r="V46" s="116"/>
      <c r="W46" s="116"/>
      <c r="X46" s="116"/>
      <c r="Z46" s="116"/>
      <c r="AA46" s="116"/>
      <c r="AB46" s="116"/>
      <c r="AC46" s="116"/>
      <c r="AD46" s="116"/>
      <c r="AE46" s="116"/>
    </row>
    <row r="47" spans="19:31" ht="15" hidden="1">
      <c r="S47" s="116">
        <v>0</v>
      </c>
      <c r="T47" s="116">
        <v>0</v>
      </c>
      <c r="U47" s="116"/>
      <c r="V47" s="116"/>
      <c r="W47" s="116"/>
      <c r="X47" s="116"/>
      <c r="Z47" s="116"/>
      <c r="AA47" s="116"/>
      <c r="AB47" s="116"/>
      <c r="AC47" s="116"/>
      <c r="AD47" s="116"/>
      <c r="AE47" s="116"/>
    </row>
  </sheetData>
  <sheetProtection selectLockedCells="1"/>
  <mergeCells count="48">
    <mergeCell ref="D5:F5"/>
    <mergeCell ref="M5:W5"/>
    <mergeCell ref="Z5:AB6"/>
    <mergeCell ref="X1:Z1"/>
    <mergeCell ref="D2:F2"/>
    <mergeCell ref="G2:K2"/>
    <mergeCell ref="M2:N2"/>
    <mergeCell ref="O2:R2"/>
    <mergeCell ref="X2:X3"/>
    <mergeCell ref="Y2:Y3"/>
    <mergeCell ref="Z2:Z3"/>
    <mergeCell ref="AC5:AE6"/>
    <mergeCell ref="M6:O6"/>
    <mergeCell ref="G15:K15"/>
    <mergeCell ref="G8:K8"/>
    <mergeCell ref="G10:K10"/>
    <mergeCell ref="G11:K11"/>
    <mergeCell ref="G12:K12"/>
    <mergeCell ref="G13:K13"/>
    <mergeCell ref="G14:K14"/>
    <mergeCell ref="G4:K6"/>
    <mergeCell ref="G9:K9"/>
    <mergeCell ref="G16:K16"/>
    <mergeCell ref="Z19:AE19"/>
    <mergeCell ref="Z20:AE20"/>
    <mergeCell ref="S22:X22"/>
    <mergeCell ref="Z22:AE22"/>
    <mergeCell ref="M23:N23"/>
    <mergeCell ref="P23:Q23"/>
    <mergeCell ref="P24:Q24"/>
    <mergeCell ref="M30:N30"/>
    <mergeCell ref="P30:Q30"/>
    <mergeCell ref="M25:N25"/>
    <mergeCell ref="P25:Q25"/>
    <mergeCell ref="M26:N26"/>
    <mergeCell ref="P26:Q26"/>
    <mergeCell ref="M27:N27"/>
    <mergeCell ref="P27:Q27"/>
    <mergeCell ref="D20:F20"/>
    <mergeCell ref="G37:K37"/>
    <mergeCell ref="M31:Q31"/>
    <mergeCell ref="G35:K35"/>
    <mergeCell ref="G36:K36"/>
    <mergeCell ref="M28:N28"/>
    <mergeCell ref="P28:Q28"/>
    <mergeCell ref="M29:N29"/>
    <mergeCell ref="P29:Q29"/>
    <mergeCell ref="M24:N24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6" zoomScaleNormal="86" workbookViewId="0" topLeftCell="C8">
      <pane ySplit="1" topLeftCell="BM9" activePane="bottomLeft" state="frozen"/>
      <selection pane="topLeft" activeCell="C8" sqref="C8"/>
      <selection pane="bottomLeft" activeCell="G8" sqref="G8:K8"/>
    </sheetView>
  </sheetViews>
  <sheetFormatPr defaultColWidth="4.00390625" defaultRowHeight="12.75"/>
  <cols>
    <col min="1" max="1" width="6.140625" style="8" hidden="1" customWidth="1"/>
    <col min="2" max="2" width="5.140625" style="8" hidden="1" customWidth="1"/>
    <col min="3" max="3" width="4.421875" style="8" customWidth="1"/>
    <col min="4" max="4" width="22.140625" style="8" customWidth="1"/>
    <col min="5" max="5" width="3.140625" style="8" customWidth="1"/>
    <col min="6" max="6" width="7.7109375" style="8" customWidth="1"/>
    <col min="7" max="11" width="3.8515625" style="8" customWidth="1"/>
    <col min="12" max="41" width="4.00390625" style="8" customWidth="1"/>
    <col min="42" max="42" width="20.00390625" style="8" hidden="1" customWidth="1"/>
    <col min="43" max="43" width="4.00390625" style="8" hidden="1" customWidth="1"/>
    <col min="44" max="45" width="4.00390625" style="8" customWidth="1"/>
    <col min="46" max="46" width="10.421875" style="13" customWidth="1"/>
    <col min="47" max="238" width="11.421875" style="8" customWidth="1"/>
    <col min="239" max="240" width="4.00390625" style="8" customWidth="1"/>
    <col min="241" max="241" width="4.421875" style="8" customWidth="1"/>
    <col min="242" max="242" width="22.140625" style="8" customWidth="1"/>
    <col min="243" max="243" width="3.140625" style="8" customWidth="1"/>
    <col min="244" max="244" width="7.7109375" style="8" customWidth="1"/>
    <col min="245" max="245" width="19.421875" style="8" customWidth="1"/>
    <col min="246" max="254" width="4.00390625" style="8" customWidth="1"/>
    <col min="255" max="16384" width="4.00390625" style="8" customWidth="1"/>
  </cols>
  <sheetData>
    <row r="1" spans="1:47" ht="15.75" thickBot="1">
      <c r="A1" s="1"/>
      <c r="B1" s="1"/>
      <c r="C1" s="2">
        <v>6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263" t="s">
        <v>0</v>
      </c>
      <c r="Y1" s="263"/>
      <c r="Z1" s="263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9"/>
      <c r="D2" s="264" t="s">
        <v>1</v>
      </c>
      <c r="E2" s="264"/>
      <c r="F2" s="265"/>
      <c r="G2" s="266" t="s">
        <v>267</v>
      </c>
      <c r="H2" s="266"/>
      <c r="I2" s="266"/>
      <c r="J2" s="266"/>
      <c r="K2" s="266"/>
      <c r="L2" s="4">
        <v>2</v>
      </c>
      <c r="M2" s="256" t="s">
        <v>3</v>
      </c>
      <c r="N2" s="256"/>
      <c r="O2" s="267">
        <f ca="1">TODAY()</f>
        <v>42163</v>
      </c>
      <c r="P2" s="267"/>
      <c r="Q2" s="267"/>
      <c r="R2" s="267"/>
      <c r="S2" s="5"/>
      <c r="T2" s="10" t="s">
        <v>228</v>
      </c>
      <c r="U2" s="10"/>
      <c r="V2" s="10"/>
      <c r="W2" s="5"/>
      <c r="X2" s="268" t="str">
        <f>IF(T2="","",T2)</f>
        <v>3</v>
      </c>
      <c r="Y2" s="268">
        <f>IF(U2="","",U2)</f>
      </c>
      <c r="Z2" s="268">
        <f>IF(V2="","",V2)</f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1"/>
      <c r="M3" s="11"/>
      <c r="N3" s="5"/>
      <c r="O3" s="5"/>
      <c r="P3" s="5"/>
      <c r="Q3" s="5"/>
      <c r="R3" s="5"/>
      <c r="S3" s="5"/>
      <c r="T3" s="3"/>
      <c r="U3" s="3"/>
      <c r="V3" s="3"/>
      <c r="W3" s="5"/>
      <c r="X3" s="269"/>
      <c r="Y3" s="269"/>
      <c r="Z3" s="269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5" customHeight="1" thickBot="1">
      <c r="A4" s="1"/>
      <c r="B4" s="1"/>
      <c r="C4" s="9"/>
      <c r="D4" s="3"/>
      <c r="E4" s="3"/>
      <c r="G4" s="270"/>
      <c r="H4" s="270"/>
      <c r="I4" s="270"/>
      <c r="J4" s="270"/>
      <c r="K4" s="27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5" customHeight="1" thickTop="1">
      <c r="A5" s="1"/>
      <c r="B5" s="1"/>
      <c r="C5" s="9"/>
      <c r="D5" s="271" t="s">
        <v>5</v>
      </c>
      <c r="E5" s="271"/>
      <c r="F5" s="272"/>
      <c r="G5" s="270"/>
      <c r="H5" s="270"/>
      <c r="I5" s="270"/>
      <c r="J5" s="270"/>
      <c r="K5" s="270"/>
      <c r="L5" s="3"/>
      <c r="M5" s="273" t="s">
        <v>6</v>
      </c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5"/>
      <c r="Y5" s="5"/>
      <c r="Z5" s="274" t="s">
        <v>7</v>
      </c>
      <c r="AA5" s="274"/>
      <c r="AB5" s="275"/>
      <c r="AC5" s="250" t="str">
        <f>LEFT(G2,2)</f>
        <v>21</v>
      </c>
      <c r="AD5" s="251"/>
      <c r="AE5" s="252"/>
      <c r="AH5" s="6"/>
      <c r="AI5" s="6"/>
      <c r="AJ5" s="6"/>
      <c r="AK5" s="12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270"/>
      <c r="H6" s="270"/>
      <c r="I6" s="270"/>
      <c r="J6" s="270"/>
      <c r="K6" s="270"/>
      <c r="L6" s="3"/>
      <c r="M6" s="256" t="s">
        <v>8</v>
      </c>
      <c r="N6" s="256"/>
      <c r="O6" s="256"/>
      <c r="P6" s="3"/>
      <c r="Q6" s="3"/>
      <c r="R6" s="3"/>
      <c r="S6" s="3"/>
      <c r="T6" s="3"/>
      <c r="U6" s="3"/>
      <c r="V6" s="3"/>
      <c r="W6" s="5"/>
      <c r="X6" s="5"/>
      <c r="Y6" s="5"/>
      <c r="Z6" s="274"/>
      <c r="AA6" s="274"/>
      <c r="AB6" s="275"/>
      <c r="AC6" s="253"/>
      <c r="AD6" s="254"/>
      <c r="AE6" s="255"/>
      <c r="AH6" s="6"/>
      <c r="AI6" s="6"/>
      <c r="AJ6" s="6"/>
      <c r="AK6" s="12"/>
      <c r="AL6" s="14"/>
      <c r="AM6" s="14"/>
      <c r="AN6" s="14"/>
      <c r="AO6" s="14"/>
    </row>
    <row r="7" spans="1:44" ht="22.5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5"/>
      <c r="AG7" s="15"/>
      <c r="AH7" s="15"/>
      <c r="AI7" s="15"/>
      <c r="AJ7" s="15"/>
      <c r="AK7" s="16"/>
      <c r="AP7" s="17"/>
      <c r="AQ7" s="3"/>
      <c r="AR7" s="3"/>
    </row>
    <row r="8" spans="1:46" ht="19.5" customHeight="1">
      <c r="A8" s="18" t="s">
        <v>9</v>
      </c>
      <c r="B8" s="18" t="s">
        <v>10</v>
      </c>
      <c r="C8" s="19" t="s">
        <v>11</v>
      </c>
      <c r="D8" s="20" t="s">
        <v>12</v>
      </c>
      <c r="E8" s="20" t="s">
        <v>13</v>
      </c>
      <c r="F8" s="19" t="s">
        <v>14</v>
      </c>
      <c r="G8" s="288" t="s">
        <v>15</v>
      </c>
      <c r="H8" s="288"/>
      <c r="I8" s="288"/>
      <c r="J8" s="288"/>
      <c r="K8" s="288"/>
      <c r="L8" s="157" t="s">
        <v>77</v>
      </c>
      <c r="M8" s="157" t="s">
        <v>80</v>
      </c>
      <c r="N8" s="157" t="s">
        <v>82</v>
      </c>
      <c r="O8" s="157" t="s">
        <v>16</v>
      </c>
      <c r="P8" s="187" t="s">
        <v>33</v>
      </c>
      <c r="Q8" s="157" t="s">
        <v>32</v>
      </c>
      <c r="R8" s="158" t="s">
        <v>78</v>
      </c>
      <c r="S8" s="157" t="s">
        <v>21</v>
      </c>
      <c r="T8" s="157" t="s">
        <v>18</v>
      </c>
      <c r="U8" s="157" t="s">
        <v>25</v>
      </c>
      <c r="V8" s="157" t="s">
        <v>26</v>
      </c>
      <c r="W8" s="187" t="s">
        <v>23</v>
      </c>
      <c r="X8" s="157" t="s">
        <v>81</v>
      </c>
      <c r="Y8" s="157" t="s">
        <v>20</v>
      </c>
      <c r="Z8" s="158" t="s">
        <v>17</v>
      </c>
      <c r="AE8" s="23"/>
      <c r="AF8" s="23"/>
      <c r="AG8" s="23"/>
      <c r="AH8" s="24"/>
      <c r="AI8" s="24"/>
      <c r="AJ8" s="24"/>
      <c r="AK8" s="24"/>
      <c r="AL8" s="24"/>
      <c r="AM8" s="24"/>
      <c r="AN8" s="24"/>
      <c r="AP8" s="25" t="s">
        <v>207</v>
      </c>
      <c r="AT8" s="8"/>
    </row>
    <row r="9" spans="1:43" s="35" customFormat="1" ht="18.75" customHeight="1">
      <c r="A9" s="26" t="s">
        <v>45</v>
      </c>
      <c r="B9" s="26">
        <v>49</v>
      </c>
      <c r="C9" s="27">
        <f aca="true" ca="1" t="shared" si="0" ref="C9:C14">OFFSET(C9,15,0)</f>
        <v>1</v>
      </c>
      <c r="D9" s="159" t="s">
        <v>268</v>
      </c>
      <c r="E9" s="26" t="s">
        <v>39</v>
      </c>
      <c r="F9" s="26">
        <v>52</v>
      </c>
      <c r="G9" s="287" t="s">
        <v>180</v>
      </c>
      <c r="H9" s="287"/>
      <c r="I9" s="287"/>
      <c r="J9" s="287"/>
      <c r="K9" s="287"/>
      <c r="L9" s="30" t="s">
        <v>57</v>
      </c>
      <c r="M9" s="31"/>
      <c r="N9" s="31"/>
      <c r="O9" s="30" t="s">
        <v>136</v>
      </c>
      <c r="P9" s="31"/>
      <c r="Q9" s="31"/>
      <c r="R9" s="30"/>
      <c r="S9" s="31"/>
      <c r="T9" s="31"/>
      <c r="U9" s="30" t="s">
        <v>41</v>
      </c>
      <c r="V9" s="31"/>
      <c r="W9" s="31"/>
      <c r="X9" s="31"/>
      <c r="Y9" s="30" t="s">
        <v>41</v>
      </c>
      <c r="Z9" s="31"/>
      <c r="AE9" s="32"/>
      <c r="AF9" s="32"/>
      <c r="AG9" s="32"/>
      <c r="AH9" s="33"/>
      <c r="AI9" s="33"/>
      <c r="AJ9" s="33"/>
      <c r="AK9" s="34"/>
      <c r="AL9" s="33"/>
      <c r="AM9" s="34"/>
      <c r="AN9" s="33"/>
      <c r="AP9" s="25" t="s">
        <v>210</v>
      </c>
      <c r="AQ9" s="37">
        <f>IF(E9="M",100,IF(E9=1,100,IF(E9="","",120)))</f>
        <v>100</v>
      </c>
    </row>
    <row r="10" spans="1:42" s="37" customFormat="1" ht="21" customHeight="1">
      <c r="A10" s="26" t="s">
        <v>45</v>
      </c>
      <c r="B10" s="26">
        <v>49</v>
      </c>
      <c r="C10" s="27">
        <f ca="1" t="shared" si="0"/>
        <v>2</v>
      </c>
      <c r="D10" s="159" t="s">
        <v>269</v>
      </c>
      <c r="E10" s="26" t="s">
        <v>39</v>
      </c>
      <c r="F10" s="26">
        <v>55</v>
      </c>
      <c r="G10" s="287" t="s">
        <v>255</v>
      </c>
      <c r="H10" s="287"/>
      <c r="I10" s="287"/>
      <c r="J10" s="287"/>
      <c r="K10" s="287"/>
      <c r="L10" s="30" t="s">
        <v>41</v>
      </c>
      <c r="M10" s="31"/>
      <c r="N10" s="31"/>
      <c r="O10" s="31"/>
      <c r="P10" s="31"/>
      <c r="Q10" s="30" t="s">
        <v>41</v>
      </c>
      <c r="R10" s="31"/>
      <c r="S10" s="30" t="s">
        <v>41</v>
      </c>
      <c r="T10" s="31"/>
      <c r="U10" s="31"/>
      <c r="V10" s="30" t="s">
        <v>140</v>
      </c>
      <c r="W10" s="31"/>
      <c r="X10" s="31"/>
      <c r="Y10" s="31"/>
      <c r="Z10" s="30"/>
      <c r="AE10" s="32"/>
      <c r="AF10" s="32"/>
      <c r="AG10" s="32"/>
      <c r="AH10" s="33"/>
      <c r="AI10" s="33"/>
      <c r="AJ10" s="33"/>
      <c r="AK10" s="34"/>
      <c r="AL10" s="33"/>
      <c r="AM10" s="34"/>
      <c r="AN10" s="33"/>
      <c r="AP10" s="36" t="s">
        <v>212</v>
      </c>
    </row>
    <row r="11" spans="1:42" s="35" customFormat="1" ht="21" customHeight="1">
      <c r="A11" s="26" t="s">
        <v>45</v>
      </c>
      <c r="B11" s="26">
        <v>44</v>
      </c>
      <c r="C11" s="27">
        <f ca="1" t="shared" si="0"/>
        <v>3</v>
      </c>
      <c r="D11" s="78" t="s">
        <v>270</v>
      </c>
      <c r="E11" s="26" t="s">
        <v>39</v>
      </c>
      <c r="F11" s="26">
        <v>55</v>
      </c>
      <c r="G11" s="287" t="s">
        <v>143</v>
      </c>
      <c r="H11" s="287"/>
      <c r="I11" s="287"/>
      <c r="J11" s="287"/>
      <c r="K11" s="287"/>
      <c r="L11" s="31"/>
      <c r="M11" s="30" t="s">
        <v>57</v>
      </c>
      <c r="N11" s="31"/>
      <c r="O11" s="31"/>
      <c r="P11" s="30"/>
      <c r="Q11" s="31"/>
      <c r="R11" s="30"/>
      <c r="S11" s="31"/>
      <c r="T11" s="31"/>
      <c r="U11" s="31"/>
      <c r="V11" s="31"/>
      <c r="W11" s="30"/>
      <c r="X11" s="31"/>
      <c r="Y11" s="31"/>
      <c r="Z11" s="30"/>
      <c r="AP11" s="36" t="s">
        <v>215</v>
      </c>
    </row>
    <row r="12" spans="1:42" s="35" customFormat="1" ht="21" customHeight="1">
      <c r="A12" s="26" t="s">
        <v>45</v>
      </c>
      <c r="B12" s="26">
        <v>44</v>
      </c>
      <c r="C12" s="27">
        <f ca="1" t="shared" si="0"/>
        <v>4</v>
      </c>
      <c r="D12" s="78" t="s">
        <v>271</v>
      </c>
      <c r="E12" s="26" t="s">
        <v>39</v>
      </c>
      <c r="F12" s="26">
        <v>59</v>
      </c>
      <c r="G12" s="287" t="s">
        <v>128</v>
      </c>
      <c r="H12" s="287"/>
      <c r="I12" s="287"/>
      <c r="J12" s="287"/>
      <c r="K12" s="287"/>
      <c r="L12" s="31"/>
      <c r="M12" s="30" t="s">
        <v>41</v>
      </c>
      <c r="N12" s="31"/>
      <c r="O12" s="30" t="s">
        <v>41</v>
      </c>
      <c r="P12" s="31"/>
      <c r="Q12" s="31"/>
      <c r="R12" s="31"/>
      <c r="S12" s="31"/>
      <c r="T12" s="30" t="s">
        <v>41</v>
      </c>
      <c r="U12" s="31"/>
      <c r="V12" s="30" t="s">
        <v>175</v>
      </c>
      <c r="W12" s="31"/>
      <c r="X12" s="30" t="s">
        <v>50</v>
      </c>
      <c r="Y12" s="31"/>
      <c r="Z12" s="31"/>
      <c r="AP12" s="36" t="s">
        <v>218</v>
      </c>
    </row>
    <row r="13" spans="1:42" s="35" customFormat="1" ht="21" customHeight="1">
      <c r="A13" s="26" t="s">
        <v>37</v>
      </c>
      <c r="B13" s="26">
        <v>35</v>
      </c>
      <c r="C13" s="27">
        <f ca="1" t="shared" si="0"/>
        <v>5</v>
      </c>
      <c r="D13" s="78" t="s">
        <v>272</v>
      </c>
      <c r="E13" s="26" t="s">
        <v>39</v>
      </c>
      <c r="F13" s="26">
        <v>60</v>
      </c>
      <c r="G13" s="287" t="s">
        <v>241</v>
      </c>
      <c r="H13" s="287"/>
      <c r="I13" s="287"/>
      <c r="J13" s="287"/>
      <c r="K13" s="287"/>
      <c r="L13" s="31"/>
      <c r="M13" s="31"/>
      <c r="N13" s="30" t="s">
        <v>42</v>
      </c>
      <c r="O13" s="31"/>
      <c r="P13" s="31"/>
      <c r="Q13" s="30" t="s">
        <v>48</v>
      </c>
      <c r="R13" s="31"/>
      <c r="S13" s="31"/>
      <c r="T13" s="30" t="s">
        <v>49</v>
      </c>
      <c r="U13" s="31"/>
      <c r="V13" s="31"/>
      <c r="W13" s="30"/>
      <c r="X13" s="31"/>
      <c r="Y13" s="30" t="s">
        <v>136</v>
      </c>
      <c r="Z13" s="31"/>
      <c r="AP13" s="36" t="s">
        <v>222</v>
      </c>
    </row>
    <row r="14" spans="1:42" s="35" customFormat="1" ht="21" customHeight="1">
      <c r="A14" s="26" t="s">
        <v>45</v>
      </c>
      <c r="B14" s="26">
        <v>53</v>
      </c>
      <c r="C14" s="27">
        <f ca="1" t="shared" si="0"/>
        <v>6</v>
      </c>
      <c r="D14" s="78" t="s">
        <v>273</v>
      </c>
      <c r="E14" s="26" t="s">
        <v>39</v>
      </c>
      <c r="F14" s="26">
        <v>60</v>
      </c>
      <c r="G14" s="287" t="s">
        <v>274</v>
      </c>
      <c r="H14" s="287"/>
      <c r="I14" s="287"/>
      <c r="J14" s="287"/>
      <c r="K14" s="287"/>
      <c r="L14" s="31"/>
      <c r="M14" s="31"/>
      <c r="N14" s="30" t="s">
        <v>275</v>
      </c>
      <c r="O14" s="31"/>
      <c r="P14" s="30"/>
      <c r="Q14" s="31"/>
      <c r="R14" s="31"/>
      <c r="S14" s="30" t="s">
        <v>48</v>
      </c>
      <c r="T14" s="31"/>
      <c r="U14" s="30" t="s">
        <v>221</v>
      </c>
      <c r="V14" s="31"/>
      <c r="W14" s="31"/>
      <c r="X14" s="30" t="s">
        <v>69</v>
      </c>
      <c r="Y14" s="31"/>
      <c r="Z14" s="31"/>
      <c r="AP14" s="36" t="s">
        <v>225</v>
      </c>
    </row>
    <row r="15" spans="1:42" s="35" customFormat="1" ht="21" customHeight="1" hidden="1">
      <c r="A15" s="39"/>
      <c r="B15" s="39"/>
      <c r="C15" s="40"/>
      <c r="D15" s="129"/>
      <c r="E15" s="39"/>
      <c r="F15" s="39"/>
      <c r="G15" s="160"/>
      <c r="H15" s="160"/>
      <c r="I15" s="160"/>
      <c r="J15" s="160"/>
      <c r="K15" s="160"/>
      <c r="L15" s="161"/>
      <c r="M15" s="161"/>
      <c r="N15" s="163"/>
      <c r="O15" s="161"/>
      <c r="P15" s="161"/>
      <c r="Q15" s="161"/>
      <c r="R15" s="163"/>
      <c r="S15" s="161"/>
      <c r="T15" s="161"/>
      <c r="U15" s="163"/>
      <c r="V15" s="161"/>
      <c r="W15" s="161"/>
      <c r="X15" s="161"/>
      <c r="Y15" s="163"/>
      <c r="Z15" s="161"/>
      <c r="AA15" s="161"/>
      <c r="AB15" s="163"/>
      <c r="AP15" s="36"/>
    </row>
    <row r="16" spans="1:42" s="35" customFormat="1" ht="21" customHeight="1" hidden="1">
      <c r="A16" s="39"/>
      <c r="B16" s="39"/>
      <c r="C16" s="40"/>
      <c r="D16" s="129"/>
      <c r="E16" s="39"/>
      <c r="F16" s="39"/>
      <c r="G16" s="164"/>
      <c r="H16" s="164"/>
      <c r="I16" s="164"/>
      <c r="J16" s="164"/>
      <c r="K16" s="164"/>
      <c r="L16" s="161"/>
      <c r="M16" s="161"/>
      <c r="N16" s="161"/>
      <c r="O16" s="163"/>
      <c r="P16" s="161"/>
      <c r="Q16" s="161"/>
      <c r="R16" s="163"/>
      <c r="S16" s="161"/>
      <c r="T16" s="161"/>
      <c r="U16" s="161"/>
      <c r="V16" s="161"/>
      <c r="W16" s="161"/>
      <c r="X16" s="163"/>
      <c r="Y16" s="161"/>
      <c r="Z16" s="163"/>
      <c r="AA16" s="161"/>
      <c r="AB16" s="161"/>
      <c r="AP16" s="36"/>
    </row>
    <row r="17" spans="1:50" s="35" customFormat="1" ht="21" customHeight="1" hidden="1">
      <c r="A17" s="39"/>
      <c r="B17" s="39"/>
      <c r="C17" s="40"/>
      <c r="D17" s="41"/>
      <c r="E17" s="41"/>
      <c r="F17" s="41"/>
      <c r="G17" s="41"/>
      <c r="H17" s="41"/>
      <c r="I17" s="41"/>
      <c r="J17" s="41"/>
      <c r="K17" s="41"/>
      <c r="L17" s="32"/>
      <c r="M17" s="32"/>
      <c r="N17" s="32"/>
      <c r="O17" s="38"/>
      <c r="P17" s="32"/>
      <c r="Q17" s="32"/>
      <c r="R17" s="32"/>
      <c r="S17" s="32"/>
      <c r="T17" s="32"/>
      <c r="U17" s="38"/>
      <c r="V17" s="32"/>
      <c r="W17" s="32"/>
      <c r="X17" s="38"/>
      <c r="Y17" s="32"/>
      <c r="Z17" s="165"/>
      <c r="AA17" s="165"/>
      <c r="AB17" s="165"/>
      <c r="AC17" s="165"/>
      <c r="AD17" s="165"/>
      <c r="AO17" s="33"/>
      <c r="AP17" s="33"/>
      <c r="AT17" s="43"/>
      <c r="AU17" s="44"/>
      <c r="AV17" s="44"/>
      <c r="AW17" s="44"/>
      <c r="AX17" s="44"/>
    </row>
    <row r="18" spans="1:50" s="35" customFormat="1" ht="21" customHeight="1" hidden="1">
      <c r="A18" s="39"/>
      <c r="B18" s="39"/>
      <c r="C18" s="40"/>
      <c r="D18" s="41"/>
      <c r="E18" s="41"/>
      <c r="F18" s="41"/>
      <c r="G18" s="41"/>
      <c r="H18" s="41"/>
      <c r="I18" s="41"/>
      <c r="J18" s="41"/>
      <c r="K18" s="41"/>
      <c r="L18" s="32"/>
      <c r="M18" s="32"/>
      <c r="N18" s="32"/>
      <c r="O18" s="38"/>
      <c r="P18" s="32"/>
      <c r="Q18" s="32"/>
      <c r="R18" s="32"/>
      <c r="S18" s="32"/>
      <c r="T18" s="32"/>
      <c r="U18" s="38"/>
      <c r="V18" s="32"/>
      <c r="W18" s="32"/>
      <c r="X18" s="38"/>
      <c r="Y18" s="32"/>
      <c r="Z18" s="45"/>
      <c r="AA18" s="45"/>
      <c r="AB18" s="45"/>
      <c r="AC18" s="45"/>
      <c r="AD18" s="45"/>
      <c r="AO18" s="33"/>
      <c r="AP18" s="33"/>
      <c r="AT18" s="43"/>
      <c r="AU18" s="44"/>
      <c r="AV18" s="44"/>
      <c r="AW18" s="44"/>
      <c r="AX18" s="44"/>
    </row>
    <row r="19" spans="1:50" s="35" customFormat="1" ht="21" customHeight="1" thickBot="1">
      <c r="A19" s="39"/>
      <c r="B19" s="39"/>
      <c r="C19" s="40"/>
      <c r="Q19" s="32"/>
      <c r="R19" s="32"/>
      <c r="S19" s="247" t="s">
        <v>75</v>
      </c>
      <c r="T19" s="247"/>
      <c r="U19" s="247"/>
      <c r="V19" s="247"/>
      <c r="W19" s="247"/>
      <c r="X19" s="247"/>
      <c r="Y19" s="32"/>
      <c r="Z19" s="166" t="s">
        <v>75</v>
      </c>
      <c r="AA19" s="167"/>
      <c r="AB19" s="167"/>
      <c r="AC19" s="167"/>
      <c r="AD19" s="167"/>
      <c r="AE19" s="167"/>
      <c r="AF19" s="32"/>
      <c r="AG19" s="38"/>
      <c r="AH19" s="32"/>
      <c r="AI19" s="32"/>
      <c r="AJ19" s="38"/>
      <c r="AK19" s="38"/>
      <c r="AL19" s="33"/>
      <c r="AM19" s="33"/>
      <c r="AN19" s="33"/>
      <c r="AO19" s="33"/>
      <c r="AP19" s="33"/>
      <c r="AT19" s="43"/>
      <c r="AU19" s="44"/>
      <c r="AV19" s="46"/>
      <c r="AW19" s="46"/>
      <c r="AX19" s="46"/>
    </row>
    <row r="20" spans="1:48" s="35" customFormat="1" ht="21" customHeight="1" thickBot="1">
      <c r="A20" s="39"/>
      <c r="B20" s="168"/>
      <c r="C20" s="168"/>
      <c r="D20" s="168"/>
      <c r="E20" s="168"/>
      <c r="F20" s="168"/>
      <c r="G20" s="169"/>
      <c r="H20" s="169"/>
      <c r="I20" s="169"/>
      <c r="J20" s="169"/>
      <c r="K20" s="23"/>
      <c r="L20" s="23"/>
      <c r="M20" s="23"/>
      <c r="N20" s="23"/>
      <c r="Q20" s="32"/>
      <c r="R20" s="32"/>
      <c r="S20" s="284" t="s">
        <v>85</v>
      </c>
      <c r="T20" s="285"/>
      <c r="U20" s="285"/>
      <c r="V20" s="285"/>
      <c r="W20" s="285"/>
      <c r="X20" s="286"/>
      <c r="Y20" s="32"/>
      <c r="Z20" s="166" t="s">
        <v>85</v>
      </c>
      <c r="AA20" s="166"/>
      <c r="AB20" s="166"/>
      <c r="AC20" s="166"/>
      <c r="AD20" s="166"/>
      <c r="AE20" s="166"/>
      <c r="AH20" s="44"/>
      <c r="AI20" s="48"/>
      <c r="AJ20" s="48"/>
      <c r="AK20" s="48"/>
      <c r="AL20" s="48"/>
      <c r="AM20" s="44"/>
      <c r="AN20" s="44"/>
      <c r="AQ20" s="33"/>
      <c r="AR20" s="33"/>
      <c r="AS20" s="33"/>
      <c r="AT20" s="49"/>
      <c r="AU20" s="46"/>
      <c r="AV20" s="46"/>
    </row>
    <row r="21" spans="1:47" s="35" customFormat="1" ht="21" customHeight="1" thickBot="1">
      <c r="A21" s="39"/>
      <c r="B21" s="39"/>
      <c r="S21" s="170">
        <f aca="true" t="shared" si="1" ref="S21:X21">IF(Z21="","",Z21)</f>
      </c>
      <c r="T21" s="171">
        <f t="shared" si="1"/>
      </c>
      <c r="U21" s="171">
        <f t="shared" si="1"/>
      </c>
      <c r="V21" s="171">
        <f t="shared" si="1"/>
      </c>
      <c r="W21" s="171">
        <f t="shared" si="1"/>
      </c>
      <c r="X21" s="172">
        <f t="shared" si="1"/>
      </c>
      <c r="Y21" s="23"/>
      <c r="Z21" s="173"/>
      <c r="AA21" s="173"/>
      <c r="AB21" s="173"/>
      <c r="AC21" s="173"/>
      <c r="AD21" s="173"/>
      <c r="AE21" s="173"/>
      <c r="AH21" s="24"/>
      <c r="AI21" s="24"/>
      <c r="AJ21" s="24"/>
      <c r="AK21" s="24"/>
      <c r="AL21" s="53"/>
      <c r="AM21" s="53"/>
      <c r="AN21" s="53"/>
      <c r="AP21" s="54"/>
      <c r="AU21" s="44"/>
    </row>
    <row r="22" spans="1:40" s="35" customFormat="1" ht="21" customHeight="1" thickBot="1">
      <c r="A22" s="37"/>
      <c r="B22" s="37"/>
      <c r="C22" s="55"/>
      <c r="D22" s="56"/>
      <c r="E22" s="56"/>
      <c r="F22" s="56"/>
      <c r="G22" s="56"/>
      <c r="H22" s="56"/>
      <c r="I22" s="56"/>
      <c r="J22" s="56"/>
      <c r="K22" s="56"/>
      <c r="L22" s="37"/>
      <c r="M22" s="37"/>
      <c r="N22" s="37"/>
      <c r="O22" s="37"/>
      <c r="P22" s="37"/>
      <c r="Q22" s="57"/>
      <c r="R22" s="57"/>
      <c r="S22" s="213" t="s">
        <v>88</v>
      </c>
      <c r="T22" s="214"/>
      <c r="U22" s="214"/>
      <c r="V22" s="214"/>
      <c r="W22" s="214"/>
      <c r="X22" s="162"/>
      <c r="Z22" s="166" t="s">
        <v>88</v>
      </c>
      <c r="AA22" s="167"/>
      <c r="AB22" s="167"/>
      <c r="AC22" s="167"/>
      <c r="AD22" s="167"/>
      <c r="AE22" s="167"/>
      <c r="AH22" s="58"/>
      <c r="AI22" s="58"/>
      <c r="AJ22" s="58"/>
      <c r="AK22" s="58"/>
      <c r="AL22" s="58"/>
      <c r="AM22" s="58"/>
      <c r="AN22" s="58"/>
    </row>
    <row r="23" spans="1:41" s="35" customFormat="1" ht="24.75" customHeight="1">
      <c r="A23" s="59" t="s">
        <v>9</v>
      </c>
      <c r="B23" s="60" t="s">
        <v>10</v>
      </c>
      <c r="C23" s="61" t="s">
        <v>11</v>
      </c>
      <c r="D23" s="62" t="s">
        <v>12</v>
      </c>
      <c r="E23" s="62" t="s">
        <v>13</v>
      </c>
      <c r="F23" s="63" t="s">
        <v>89</v>
      </c>
      <c r="G23" s="64" t="s">
        <v>90</v>
      </c>
      <c r="H23" s="64" t="s">
        <v>91</v>
      </c>
      <c r="I23" s="64" t="s">
        <v>92</v>
      </c>
      <c r="J23" s="64" t="s">
        <v>93</v>
      </c>
      <c r="K23" s="65" t="s">
        <v>94</v>
      </c>
      <c r="L23" s="66" t="s">
        <v>95</v>
      </c>
      <c r="M23" s="248" t="s">
        <v>96</v>
      </c>
      <c r="N23" s="249"/>
      <c r="O23" s="67" t="s">
        <v>97</v>
      </c>
      <c r="P23" s="234" t="s">
        <v>98</v>
      </c>
      <c r="Q23" s="226"/>
      <c r="R23" s="46"/>
      <c r="S23" s="174">
        <f aca="true" t="shared" si="2" ref="S23:X29">IF(Z23="","",Z23)</f>
      </c>
      <c r="T23" s="175">
        <f t="shared" si="2"/>
      </c>
      <c r="U23" s="175">
        <f t="shared" si="2"/>
      </c>
      <c r="V23" s="175">
        <f t="shared" si="2"/>
      </c>
      <c r="W23" s="175">
        <f t="shared" si="2"/>
      </c>
      <c r="X23" s="176">
        <f t="shared" si="2"/>
      </c>
      <c r="Z23" s="177"/>
      <c r="AA23" s="177"/>
      <c r="AB23" s="177"/>
      <c r="AC23" s="177"/>
      <c r="AD23" s="177"/>
      <c r="AE23" s="177"/>
      <c r="AH23" s="24"/>
      <c r="AI23" s="24"/>
      <c r="AJ23" s="24"/>
      <c r="AK23" s="24"/>
      <c r="AL23" s="53"/>
      <c r="AM23" s="53"/>
      <c r="AN23" s="53"/>
      <c r="AO23" s="74"/>
    </row>
    <row r="24" spans="1:43" s="35" customFormat="1" ht="24" customHeight="1">
      <c r="A24" s="75" t="str">
        <f aca="true" ca="1" t="shared" si="3" ref="A24:B29">OFFSET(A24,-15,0)</f>
        <v>PDL</v>
      </c>
      <c r="B24" s="76">
        <f ca="1" t="shared" si="3"/>
        <v>49</v>
      </c>
      <c r="C24" s="77">
        <v>1</v>
      </c>
      <c r="D24" s="159" t="str">
        <f aca="true" ca="1" t="shared" si="4" ref="D24:E29">OFFSET(D24,-15,0)</f>
        <v>RAVELEAU Nicolas</v>
      </c>
      <c r="E24" s="26" t="str">
        <f ca="1" t="shared" si="4"/>
        <v>M</v>
      </c>
      <c r="F24" s="26">
        <v>64</v>
      </c>
      <c r="G24" s="79">
        <v>10</v>
      </c>
      <c r="H24" s="79">
        <v>10</v>
      </c>
      <c r="I24" s="79">
        <v>0</v>
      </c>
      <c r="J24" s="79">
        <v>0</v>
      </c>
      <c r="K24" s="80">
        <f>IF(L24&lt;&gt;"","-","")</f>
      </c>
      <c r="L24" s="81"/>
      <c r="M24" s="223">
        <f aca="true" t="shared" si="5" ref="M24:M29">SUM(G24:K24)</f>
        <v>20</v>
      </c>
      <c r="N24" s="224"/>
      <c r="O24" s="82"/>
      <c r="P24" s="225">
        <f aca="true" ca="1" t="shared" si="6" ref="P24:P29">SUM(OFFSET(P24,0,-10),OFFSET(P24,0,-3))</f>
        <v>84</v>
      </c>
      <c r="Q24" s="226"/>
      <c r="R24" s="46"/>
      <c r="S24" s="178">
        <f t="shared" si="2"/>
      </c>
      <c r="T24" s="179">
        <f t="shared" si="2"/>
      </c>
      <c r="U24" s="179">
        <f t="shared" si="2"/>
      </c>
      <c r="V24" s="179">
        <f t="shared" si="2"/>
      </c>
      <c r="W24" s="179">
        <f t="shared" si="2"/>
      </c>
      <c r="X24" s="180">
        <f t="shared" si="2"/>
      </c>
      <c r="Z24" s="181"/>
      <c r="AA24" s="181"/>
      <c r="AB24" s="181"/>
      <c r="AC24" s="181"/>
      <c r="AD24" s="181"/>
      <c r="AE24" s="181"/>
      <c r="AH24" s="33"/>
      <c r="AI24" s="33"/>
      <c r="AJ24" s="33"/>
      <c r="AK24" s="33"/>
      <c r="AL24" s="53"/>
      <c r="AM24" s="53"/>
      <c r="AN24" s="53"/>
      <c r="AO24" s="39"/>
      <c r="AQ24" s="35">
        <f aca="true" t="shared" si="7" ref="AQ24:AQ29">COUNT(G24:K24)</f>
        <v>4</v>
      </c>
    </row>
    <row r="25" spans="1:43" s="35" customFormat="1" ht="21" customHeight="1">
      <c r="A25" s="75" t="str">
        <f ca="1" t="shared" si="3"/>
        <v>PDL</v>
      </c>
      <c r="B25" s="76">
        <f ca="1" t="shared" si="3"/>
        <v>49</v>
      </c>
      <c r="C25" s="77">
        <v>2</v>
      </c>
      <c r="D25" s="159" t="str">
        <f ca="1" t="shared" si="4"/>
        <v>CALBRY Maxime</v>
      </c>
      <c r="E25" s="26" t="str">
        <f ca="1" t="shared" si="4"/>
        <v>M</v>
      </c>
      <c r="F25" s="26">
        <v>0</v>
      </c>
      <c r="G25" s="79">
        <v>0</v>
      </c>
      <c r="H25" s="79">
        <v>0</v>
      </c>
      <c r="I25" s="79">
        <v>0</v>
      </c>
      <c r="J25" s="79">
        <v>7</v>
      </c>
      <c r="K25" s="80">
        <f>IF(L25&lt;&gt;"","-","")</f>
      </c>
      <c r="L25" s="81"/>
      <c r="M25" s="223">
        <f t="shared" si="5"/>
        <v>7</v>
      </c>
      <c r="N25" s="224"/>
      <c r="O25" s="82"/>
      <c r="P25" s="225">
        <f ca="1" t="shared" si="6"/>
        <v>7</v>
      </c>
      <c r="Q25" s="226"/>
      <c r="R25" s="46"/>
      <c r="S25" s="178">
        <f t="shared" si="2"/>
      </c>
      <c r="T25" s="179">
        <f t="shared" si="2"/>
      </c>
      <c r="U25" s="179">
        <f t="shared" si="2"/>
      </c>
      <c r="V25" s="179">
        <f t="shared" si="2"/>
      </c>
      <c r="W25" s="179">
        <f t="shared" si="2"/>
      </c>
      <c r="X25" s="180">
        <f t="shared" si="2"/>
      </c>
      <c r="Z25" s="181"/>
      <c r="AA25" s="181"/>
      <c r="AB25" s="181"/>
      <c r="AC25" s="181"/>
      <c r="AD25" s="181"/>
      <c r="AE25" s="181"/>
      <c r="AH25" s="33"/>
      <c r="AI25" s="33"/>
      <c r="AJ25" s="33"/>
      <c r="AK25" s="33"/>
      <c r="AL25" s="53"/>
      <c r="AM25" s="53"/>
      <c r="AN25" s="53"/>
      <c r="AO25" s="39"/>
      <c r="AQ25" s="35">
        <f t="shared" si="7"/>
        <v>4</v>
      </c>
    </row>
    <row r="26" spans="1:50" s="35" customFormat="1" ht="21" customHeight="1">
      <c r="A26" s="75" t="str">
        <f ca="1" t="shared" si="3"/>
        <v>PDL</v>
      </c>
      <c r="B26" s="76">
        <f ca="1" t="shared" si="3"/>
        <v>44</v>
      </c>
      <c r="C26" s="77">
        <v>3</v>
      </c>
      <c r="D26" s="78" t="str">
        <f ca="1" t="shared" si="4"/>
        <v>ROBINET Baptiste</v>
      </c>
      <c r="E26" s="26" t="str">
        <f ca="1" t="shared" si="4"/>
        <v>M</v>
      </c>
      <c r="F26" s="26">
        <v>98</v>
      </c>
      <c r="G26" s="79">
        <v>10</v>
      </c>
      <c r="H26" s="79" t="str">
        <f>IF(L26&lt;&gt;"","-","")</f>
        <v>-</v>
      </c>
      <c r="I26" s="79" t="str">
        <f>IF(L26&lt;&gt;"","-","")</f>
        <v>-</v>
      </c>
      <c r="J26" s="79" t="str">
        <f>IF(L26&lt;&gt;"","-","")</f>
        <v>-</v>
      </c>
      <c r="K26" s="80" t="str">
        <f>IF(L26&lt;&gt;"","-","")</f>
        <v>-</v>
      </c>
      <c r="L26" s="81" t="s">
        <v>100</v>
      </c>
      <c r="M26" s="223">
        <f t="shared" si="5"/>
        <v>10</v>
      </c>
      <c r="N26" s="224"/>
      <c r="O26" s="82"/>
      <c r="P26" s="238">
        <f ca="1" t="shared" si="6"/>
        <v>108</v>
      </c>
      <c r="Q26" s="226"/>
      <c r="R26" s="46"/>
      <c r="S26" s="178">
        <f t="shared" si="2"/>
      </c>
      <c r="T26" s="179">
        <f t="shared" si="2"/>
      </c>
      <c r="U26" s="179">
        <f t="shared" si="2"/>
      </c>
      <c r="V26" s="179">
        <f t="shared" si="2"/>
      </c>
      <c r="W26" s="179">
        <f t="shared" si="2"/>
      </c>
      <c r="X26" s="180">
        <f t="shared" si="2"/>
      </c>
      <c r="Z26" s="181"/>
      <c r="AA26" s="181"/>
      <c r="AB26" s="181"/>
      <c r="AC26" s="181"/>
      <c r="AD26" s="181"/>
      <c r="AE26" s="181"/>
      <c r="AH26" s="33"/>
      <c r="AI26" s="33"/>
      <c r="AJ26" s="33"/>
      <c r="AK26" s="33"/>
      <c r="AL26" s="53"/>
      <c r="AM26" s="53"/>
      <c r="AN26" s="53"/>
      <c r="AO26" s="39"/>
      <c r="AQ26" s="35">
        <f t="shared" si="7"/>
        <v>1</v>
      </c>
      <c r="AR26" s="23"/>
      <c r="AT26" s="24"/>
      <c r="AU26" s="24"/>
      <c r="AV26" s="53"/>
      <c r="AW26" s="53"/>
      <c r="AX26" s="53"/>
    </row>
    <row r="27" spans="1:50" s="35" customFormat="1" ht="21" customHeight="1">
      <c r="A27" s="75" t="str">
        <f ca="1" t="shared" si="3"/>
        <v>PDL</v>
      </c>
      <c r="B27" s="76">
        <f ca="1" t="shared" si="3"/>
        <v>44</v>
      </c>
      <c r="C27" s="77">
        <v>4</v>
      </c>
      <c r="D27" s="78" t="str">
        <f ca="1" t="shared" si="4"/>
        <v>FOURNIER Elouan</v>
      </c>
      <c r="E27" s="26" t="str">
        <f ca="1" t="shared" si="4"/>
        <v>M</v>
      </c>
      <c r="F27" s="26">
        <v>20</v>
      </c>
      <c r="G27" s="79">
        <v>0</v>
      </c>
      <c r="H27" s="79">
        <v>0</v>
      </c>
      <c r="I27" s="79">
        <v>0</v>
      </c>
      <c r="J27" s="79">
        <v>0</v>
      </c>
      <c r="K27" s="80">
        <v>0</v>
      </c>
      <c r="L27" s="81" t="s">
        <v>99</v>
      </c>
      <c r="M27" s="223">
        <f t="shared" si="5"/>
        <v>0</v>
      </c>
      <c r="N27" s="224"/>
      <c r="O27" s="82"/>
      <c r="P27" s="225">
        <f ca="1" t="shared" si="6"/>
        <v>20</v>
      </c>
      <c r="Q27" s="226"/>
      <c r="R27" s="46"/>
      <c r="S27" s="178">
        <f t="shared" si="2"/>
      </c>
      <c r="T27" s="179">
        <f t="shared" si="2"/>
      </c>
      <c r="U27" s="179">
        <f t="shared" si="2"/>
      </c>
      <c r="V27" s="179">
        <f t="shared" si="2"/>
      </c>
      <c r="W27" s="179">
        <f t="shared" si="2"/>
      </c>
      <c r="X27" s="180">
        <f t="shared" si="2"/>
      </c>
      <c r="Z27" s="181"/>
      <c r="AA27" s="181"/>
      <c r="AB27" s="181"/>
      <c r="AC27" s="181"/>
      <c r="AD27" s="181"/>
      <c r="AE27" s="181"/>
      <c r="AH27" s="33"/>
      <c r="AI27" s="33"/>
      <c r="AJ27" s="33"/>
      <c r="AK27" s="33"/>
      <c r="AL27" s="53"/>
      <c r="AM27" s="53"/>
      <c r="AN27" s="53"/>
      <c r="AO27" s="39"/>
      <c r="AQ27" s="35">
        <f t="shared" si="7"/>
        <v>5</v>
      </c>
      <c r="AR27" s="24"/>
      <c r="AT27" s="24"/>
      <c r="AU27" s="24"/>
      <c r="AV27" s="53"/>
      <c r="AW27" s="53"/>
      <c r="AX27" s="53"/>
    </row>
    <row r="28" spans="1:50" s="35" customFormat="1" ht="21" customHeight="1">
      <c r="A28" s="75" t="str">
        <f ca="1" t="shared" si="3"/>
        <v>BRE</v>
      </c>
      <c r="B28" s="76">
        <f ca="1" t="shared" si="3"/>
        <v>35</v>
      </c>
      <c r="C28" s="77">
        <v>5</v>
      </c>
      <c r="D28" s="78" t="str">
        <f ca="1" t="shared" si="4"/>
        <v>SY Alioune</v>
      </c>
      <c r="E28" s="26" t="str">
        <f ca="1" t="shared" si="4"/>
        <v>M</v>
      </c>
      <c r="F28" s="26">
        <v>70</v>
      </c>
      <c r="G28" s="79">
        <v>0</v>
      </c>
      <c r="H28" s="79">
        <v>10</v>
      </c>
      <c r="I28" s="79">
        <v>10</v>
      </c>
      <c r="J28" s="79">
        <v>10</v>
      </c>
      <c r="K28" s="80" t="str">
        <f>IF(L28&lt;&gt;"","-","")</f>
        <v>-</v>
      </c>
      <c r="L28" s="81" t="s">
        <v>100</v>
      </c>
      <c r="M28" s="223">
        <f t="shared" si="5"/>
        <v>30</v>
      </c>
      <c r="N28" s="224"/>
      <c r="O28" s="82"/>
      <c r="P28" s="238">
        <f ca="1" t="shared" si="6"/>
        <v>100</v>
      </c>
      <c r="Q28" s="226"/>
      <c r="R28" s="46"/>
      <c r="S28" s="178">
        <f t="shared" si="2"/>
      </c>
      <c r="T28" s="179">
        <f t="shared" si="2"/>
      </c>
      <c r="U28" s="179">
        <f t="shared" si="2"/>
      </c>
      <c r="V28" s="179">
        <f t="shared" si="2"/>
      </c>
      <c r="W28" s="179">
        <f t="shared" si="2"/>
      </c>
      <c r="X28" s="180">
        <f t="shared" si="2"/>
      </c>
      <c r="Z28" s="181"/>
      <c r="AA28" s="181"/>
      <c r="AB28" s="181"/>
      <c r="AC28" s="181"/>
      <c r="AD28" s="181"/>
      <c r="AE28" s="181"/>
      <c r="AH28" s="33"/>
      <c r="AI28" s="33"/>
      <c r="AJ28" s="33"/>
      <c r="AK28" s="33"/>
      <c r="AL28" s="53"/>
      <c r="AM28" s="53"/>
      <c r="AN28" s="53"/>
      <c r="AO28" s="39"/>
      <c r="AQ28" s="35">
        <f t="shared" si="7"/>
        <v>4</v>
      </c>
      <c r="AR28" s="33"/>
      <c r="AT28" s="24"/>
      <c r="AU28" s="24"/>
      <c r="AV28" s="53"/>
      <c r="AW28" s="53"/>
      <c r="AX28" s="53"/>
    </row>
    <row r="29" spans="1:50" s="35" customFormat="1" ht="21" customHeight="1" thickBot="1">
      <c r="A29" s="88" t="str">
        <f ca="1" t="shared" si="3"/>
        <v>PDL</v>
      </c>
      <c r="B29" s="89">
        <f ca="1" t="shared" si="3"/>
        <v>53</v>
      </c>
      <c r="C29" s="90">
        <v>6</v>
      </c>
      <c r="D29" s="91" t="str">
        <f ca="1" t="shared" si="4"/>
        <v>MONNERIE Dany</v>
      </c>
      <c r="E29" s="92" t="str">
        <f ca="1" t="shared" si="4"/>
        <v>M</v>
      </c>
      <c r="F29" s="92">
        <v>80</v>
      </c>
      <c r="G29" s="93">
        <v>0</v>
      </c>
      <c r="H29" s="93">
        <v>10</v>
      </c>
      <c r="I29" s="93">
        <v>7</v>
      </c>
      <c r="J29" s="93">
        <v>10</v>
      </c>
      <c r="K29" s="94" t="str">
        <f>IF(L29&lt;&gt;"","-","")</f>
        <v>-</v>
      </c>
      <c r="L29" s="95" t="s">
        <v>100</v>
      </c>
      <c r="M29" s="235">
        <f t="shared" si="5"/>
        <v>27</v>
      </c>
      <c r="N29" s="236"/>
      <c r="O29" s="82"/>
      <c r="P29" s="238">
        <f ca="1" t="shared" si="6"/>
        <v>107</v>
      </c>
      <c r="Q29" s="226"/>
      <c r="R29" s="46"/>
      <c r="S29" s="183">
        <f t="shared" si="2"/>
      </c>
      <c r="T29" s="184">
        <f t="shared" si="2"/>
      </c>
      <c r="U29" s="184">
        <f t="shared" si="2"/>
      </c>
      <c r="V29" s="184">
        <f t="shared" si="2"/>
      </c>
      <c r="W29" s="184">
        <f t="shared" si="2"/>
      </c>
      <c r="X29" s="185">
        <f t="shared" si="2"/>
      </c>
      <c r="Z29" s="181"/>
      <c r="AA29" s="181"/>
      <c r="AB29" s="181"/>
      <c r="AC29" s="181"/>
      <c r="AD29" s="181"/>
      <c r="AE29" s="181"/>
      <c r="AH29" s="33"/>
      <c r="AI29" s="33"/>
      <c r="AJ29" s="33"/>
      <c r="AK29" s="33"/>
      <c r="AL29" s="53"/>
      <c r="AM29" s="53"/>
      <c r="AN29" s="53"/>
      <c r="AO29" s="39"/>
      <c r="AQ29" s="35">
        <f t="shared" si="7"/>
        <v>4</v>
      </c>
      <c r="AR29" s="24"/>
      <c r="AT29" s="24"/>
      <c r="AU29" s="24"/>
      <c r="AV29" s="53"/>
      <c r="AW29" s="53"/>
      <c r="AX29" s="53"/>
    </row>
    <row r="30" spans="1:50" s="35" customFormat="1" ht="21" customHeight="1">
      <c r="A30" s="39"/>
      <c r="B30" s="39"/>
      <c r="C30" s="283" t="s">
        <v>101</v>
      </c>
      <c r="D30" s="283"/>
      <c r="E30" s="283"/>
      <c r="F30" s="283"/>
      <c r="G30" s="283"/>
      <c r="H30" s="283"/>
      <c r="I30" s="283"/>
      <c r="J30" s="283"/>
      <c r="K30" s="283"/>
      <c r="L30" s="283"/>
      <c r="M30" s="282" t="s">
        <v>102</v>
      </c>
      <c r="N30" s="282"/>
      <c r="O30" s="282"/>
      <c r="P30" s="282"/>
      <c r="Q30" s="282"/>
      <c r="R30" s="46"/>
      <c r="AH30" s="33"/>
      <c r="AI30" s="33"/>
      <c r="AJ30" s="33"/>
      <c r="AK30" s="33"/>
      <c r="AL30" s="53"/>
      <c r="AM30" s="53"/>
      <c r="AN30" s="53"/>
      <c r="AO30" s="39"/>
      <c r="AR30" s="24"/>
      <c r="AT30" s="24"/>
      <c r="AU30" s="24"/>
      <c r="AV30" s="53"/>
      <c r="AW30" s="53"/>
      <c r="AX30" s="53"/>
    </row>
    <row r="31" spans="1:50" s="35" customFormat="1" ht="21" customHeight="1">
      <c r="A31" s="39"/>
      <c r="B31" s="39"/>
      <c r="C31" s="108"/>
      <c r="R31" s="105"/>
      <c r="S31" s="33"/>
      <c r="T31" s="33"/>
      <c r="U31" s="33"/>
      <c r="V31" s="33"/>
      <c r="W31" s="33"/>
      <c r="X31" s="33"/>
      <c r="Y31" s="53"/>
      <c r="Z31" s="33"/>
      <c r="AA31" s="33"/>
      <c r="AB31" s="33"/>
      <c r="AC31" s="33"/>
      <c r="AD31" s="33"/>
      <c r="AE31" s="33"/>
      <c r="AH31" s="33"/>
      <c r="AI31" s="33"/>
      <c r="AJ31" s="33"/>
      <c r="AK31" s="33"/>
      <c r="AL31" s="53"/>
      <c r="AM31" s="53"/>
      <c r="AN31" s="53"/>
      <c r="AO31" s="39"/>
      <c r="AR31" s="24"/>
      <c r="AT31" s="24"/>
      <c r="AU31" s="24"/>
      <c r="AV31" s="53"/>
      <c r="AW31" s="53"/>
      <c r="AX31" s="53"/>
    </row>
    <row r="32" spans="1:50" s="35" customFormat="1" ht="21" customHeight="1">
      <c r="A32" s="39"/>
      <c r="B32" s="39"/>
      <c r="C32" s="108"/>
      <c r="R32" s="102"/>
      <c r="S32" s="102"/>
      <c r="T32" s="102"/>
      <c r="U32" s="102"/>
      <c r="V32" s="102"/>
      <c r="W32" s="102"/>
      <c r="X32" s="102"/>
      <c r="Y32" s="102"/>
      <c r="Z32" s="53"/>
      <c r="AA32" s="103"/>
      <c r="AB32" s="103"/>
      <c r="AC32" s="104"/>
      <c r="AD32" s="105"/>
      <c r="AE32" s="105"/>
      <c r="AF32" s="53"/>
      <c r="AG32" s="53"/>
      <c r="AH32" s="53"/>
      <c r="AI32" s="53"/>
      <c r="AN32" s="106"/>
      <c r="AO32" s="106"/>
      <c r="AP32" s="106"/>
      <c r="AR32" s="53"/>
      <c r="AS32" s="53"/>
      <c r="AT32" s="107"/>
      <c r="AU32" s="24"/>
      <c r="AV32" s="24"/>
      <c r="AW32" s="24"/>
      <c r="AX32" s="24"/>
    </row>
    <row r="33" spans="1:50" s="35" customFormat="1" ht="21" customHeight="1">
      <c r="A33" s="39"/>
      <c r="B33" s="39"/>
      <c r="C33" s="108"/>
      <c r="D33" s="39"/>
      <c r="E33" s="39"/>
      <c r="F33" s="39"/>
      <c r="G33" s="39"/>
      <c r="H33" s="39"/>
      <c r="I33" s="39"/>
      <c r="J33" s="39"/>
      <c r="K33" s="39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53"/>
      <c r="AA33" s="103"/>
      <c r="AB33" s="103"/>
      <c r="AC33" s="104"/>
      <c r="AD33" s="105"/>
      <c r="AE33" s="105"/>
      <c r="AF33" s="53"/>
      <c r="AG33" s="53"/>
      <c r="AH33" s="53"/>
      <c r="AI33" s="53"/>
      <c r="AN33" s="106"/>
      <c r="AO33" s="106"/>
      <c r="AP33" s="106"/>
      <c r="AR33" s="53"/>
      <c r="AS33" s="53"/>
      <c r="AT33" s="107"/>
      <c r="AU33" s="24"/>
      <c r="AV33" s="33"/>
      <c r="AW33" s="24"/>
      <c r="AX33" s="24"/>
    </row>
    <row r="34" spans="1:50" s="35" customFormat="1" ht="21" customHeight="1" hidden="1">
      <c r="A34" s="37"/>
      <c r="B34" s="37"/>
      <c r="C34" s="37"/>
      <c r="D34" s="109"/>
      <c r="E34" s="109"/>
      <c r="F34" s="109"/>
      <c r="G34" s="109"/>
      <c r="H34" s="109"/>
      <c r="I34" s="109"/>
      <c r="J34" s="109"/>
      <c r="K34" s="109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Z34" s="44"/>
      <c r="AA34" s="44"/>
      <c r="AB34" s="44"/>
      <c r="AC34" s="44"/>
      <c r="AD34" s="44"/>
      <c r="AE34" s="44"/>
      <c r="AF34" s="110"/>
      <c r="AG34" s="110"/>
      <c r="AH34" s="110"/>
      <c r="AI34" s="110"/>
      <c r="AJ34" s="110"/>
      <c r="AK34" s="37"/>
      <c r="AR34" s="53"/>
      <c r="AS34" s="53"/>
      <c r="AT34" s="107"/>
      <c r="AU34" s="33"/>
      <c r="AV34" s="33"/>
      <c r="AW34" s="24"/>
      <c r="AX34" s="24"/>
    </row>
    <row r="35" spans="1:46" s="35" customFormat="1" ht="14.25" customHeight="1" hidden="1">
      <c r="A35" s="37"/>
      <c r="B35" s="37"/>
      <c r="C35" s="55">
        <f>COUNT(L35:Z35,Z42:AE42)</f>
        <v>11</v>
      </c>
      <c r="D35" s="55"/>
      <c r="G35" s="227" t="s">
        <v>103</v>
      </c>
      <c r="H35" s="228"/>
      <c r="I35" s="228"/>
      <c r="J35" s="228"/>
      <c r="K35" s="229"/>
      <c r="L35" s="111">
        <v>1</v>
      </c>
      <c r="M35" s="111">
        <v>2</v>
      </c>
      <c r="N35" s="111">
        <v>3</v>
      </c>
      <c r="O35" s="111">
        <v>5</v>
      </c>
      <c r="P35" s="111"/>
      <c r="Q35" s="111">
        <v>6</v>
      </c>
      <c r="R35" s="111"/>
      <c r="S35" s="112">
        <v>8</v>
      </c>
      <c r="T35" s="112">
        <v>9</v>
      </c>
      <c r="U35" s="111">
        <v>4</v>
      </c>
      <c r="V35" s="111">
        <v>10</v>
      </c>
      <c r="W35" s="111"/>
      <c r="X35" s="111">
        <v>7</v>
      </c>
      <c r="Y35" s="111">
        <v>11</v>
      </c>
      <c r="Z35" s="111"/>
      <c r="AA35" s="113"/>
      <c r="AB35" s="113">
        <v>10</v>
      </c>
      <c r="AC35" s="113"/>
      <c r="AD35" s="113"/>
      <c r="AE35" s="113"/>
      <c r="AF35" s="113"/>
      <c r="AG35" s="113"/>
      <c r="AH35" s="113"/>
      <c r="AI35" s="113"/>
      <c r="AJ35" s="113"/>
      <c r="AK35" s="114"/>
      <c r="AL35" s="44"/>
      <c r="AM35" s="44"/>
      <c r="AN35" s="44"/>
      <c r="AO35" s="44"/>
      <c r="AT35" s="43"/>
    </row>
    <row r="36" spans="1:46" s="35" customFormat="1" ht="14.25" customHeight="1" hidden="1">
      <c r="A36" s="37"/>
      <c r="B36" s="37"/>
      <c r="G36" s="230" t="s">
        <v>104</v>
      </c>
      <c r="H36" s="231"/>
      <c r="I36" s="231"/>
      <c r="J36" s="231"/>
      <c r="K36" s="232"/>
      <c r="L36" s="111">
        <v>1</v>
      </c>
      <c r="M36" s="111">
        <v>1</v>
      </c>
      <c r="N36" s="111">
        <v>1</v>
      </c>
      <c r="O36" s="111">
        <v>2</v>
      </c>
      <c r="P36" s="111"/>
      <c r="Q36" s="111">
        <v>2</v>
      </c>
      <c r="R36" s="111"/>
      <c r="S36" s="112">
        <v>3</v>
      </c>
      <c r="T36" s="112">
        <v>3</v>
      </c>
      <c r="U36" s="111"/>
      <c r="V36" s="111">
        <v>4</v>
      </c>
      <c r="W36" s="111"/>
      <c r="X36" s="111"/>
      <c r="Y36" s="111">
        <v>4</v>
      </c>
      <c r="Z36" s="111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4"/>
      <c r="AL36" s="44"/>
      <c r="AM36" s="44"/>
      <c r="AN36" s="44"/>
      <c r="AO36" s="44"/>
      <c r="AT36" s="43"/>
    </row>
    <row r="37" spans="1:46" s="35" customFormat="1" ht="14.25" customHeight="1" hidden="1">
      <c r="A37" s="37"/>
      <c r="B37" s="37"/>
      <c r="C37" s="55"/>
      <c r="G37" s="230" t="s">
        <v>105</v>
      </c>
      <c r="H37" s="231"/>
      <c r="I37" s="231"/>
      <c r="J37" s="231"/>
      <c r="K37" s="232"/>
      <c r="L37" s="111">
        <v>1</v>
      </c>
      <c r="M37" s="111">
        <v>1</v>
      </c>
      <c r="N37" s="111">
        <v>1</v>
      </c>
      <c r="O37" s="111">
        <v>2</v>
      </c>
      <c r="P37" s="111"/>
      <c r="Q37" s="111">
        <v>2</v>
      </c>
      <c r="R37" s="111"/>
      <c r="S37" s="112">
        <v>2</v>
      </c>
      <c r="T37" s="112">
        <v>3</v>
      </c>
      <c r="U37" s="111">
        <v>3</v>
      </c>
      <c r="V37" s="111">
        <v>4</v>
      </c>
      <c r="W37" s="111"/>
      <c r="X37" s="111">
        <v>1</v>
      </c>
      <c r="Y37" s="111">
        <v>4</v>
      </c>
      <c r="Z37" s="111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4"/>
      <c r="AL37" s="44"/>
      <c r="AM37" s="44"/>
      <c r="AN37" s="44"/>
      <c r="AO37" s="44"/>
      <c r="AT37" s="43"/>
    </row>
    <row r="38" spans="1:46" s="35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115"/>
      <c r="AL38" s="3"/>
      <c r="AM38" s="3"/>
      <c r="AN38" s="3"/>
      <c r="AO38" s="3"/>
      <c r="AP38" s="3"/>
      <c r="AQ38" s="3"/>
      <c r="AR38" s="3"/>
      <c r="AS38" s="3"/>
      <c r="AT38" s="7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16">
        <v>10</v>
      </c>
      <c r="M39" s="116">
        <v>10</v>
      </c>
      <c r="N39" s="116">
        <v>0</v>
      </c>
      <c r="O39" s="116">
        <v>10</v>
      </c>
      <c r="P39" s="116"/>
      <c r="Q39" s="116">
        <v>0</v>
      </c>
      <c r="R39" s="116"/>
      <c r="S39" s="116">
        <v>0</v>
      </c>
      <c r="T39" s="116">
        <v>0</v>
      </c>
      <c r="U39" s="116">
        <v>0</v>
      </c>
      <c r="V39" s="116">
        <v>7</v>
      </c>
      <c r="W39" s="116"/>
      <c r="X39" s="116">
        <v>0</v>
      </c>
      <c r="Y39" s="116">
        <v>0</v>
      </c>
      <c r="Z39" s="11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2:28" ht="15" hidden="1">
      <c r="L40" s="116">
        <v>0</v>
      </c>
      <c r="M40" s="116">
        <v>0</v>
      </c>
      <c r="N40" s="116">
        <v>0</v>
      </c>
      <c r="O40" s="116">
        <v>0</v>
      </c>
      <c r="P40" s="116"/>
      <c r="Q40" s="116">
        <v>10</v>
      </c>
      <c r="R40" s="116"/>
      <c r="S40" s="116">
        <v>10</v>
      </c>
      <c r="T40" s="116">
        <v>10</v>
      </c>
      <c r="U40" s="116">
        <v>7</v>
      </c>
      <c r="V40" s="116">
        <v>0</v>
      </c>
      <c r="W40" s="116"/>
      <c r="X40" s="116">
        <v>10</v>
      </c>
      <c r="Y40" s="116">
        <v>10</v>
      </c>
      <c r="Z40" s="116"/>
      <c r="AB40" s="8">
        <v>7</v>
      </c>
    </row>
    <row r="41" ht="5.25" customHeight="1" hidden="1"/>
    <row r="42" spans="4:31" ht="14.25" customHeight="1" hidden="1">
      <c r="D42" s="35"/>
      <c r="Y42" s="3"/>
      <c r="Z42" s="117"/>
      <c r="AA42" s="117"/>
      <c r="AB42" s="117"/>
      <c r="AC42" s="117"/>
      <c r="AD42" s="117"/>
      <c r="AE42" s="117"/>
    </row>
    <row r="43" spans="4:31" ht="15" hidden="1">
      <c r="D43" s="35"/>
      <c r="Z43" s="116"/>
      <c r="AA43" s="116"/>
      <c r="AB43" s="116"/>
      <c r="AC43" s="116"/>
      <c r="AD43" s="116"/>
      <c r="AE43" s="116"/>
    </row>
    <row r="44" spans="26:31" ht="15" hidden="1">
      <c r="Z44" s="116"/>
      <c r="AA44" s="116"/>
      <c r="AB44" s="116"/>
      <c r="AC44" s="116"/>
      <c r="AD44" s="116"/>
      <c r="AE44" s="116"/>
    </row>
    <row r="45" ht="4.5" customHeight="1" hidden="1"/>
    <row r="46" spans="26:31" ht="15" hidden="1">
      <c r="Z46" s="116"/>
      <c r="AA46" s="116"/>
      <c r="AB46" s="116"/>
      <c r="AC46" s="116"/>
      <c r="AD46" s="116"/>
      <c r="AE46" s="116"/>
    </row>
    <row r="47" spans="26:31" ht="15" hidden="1">
      <c r="Z47" s="116"/>
      <c r="AA47" s="116"/>
      <c r="AB47" s="116"/>
      <c r="AC47" s="116"/>
      <c r="AD47" s="116"/>
      <c r="AE47" s="116"/>
    </row>
  </sheetData>
  <sheetProtection selectLockedCells="1"/>
  <mergeCells count="43">
    <mergeCell ref="M28:N28"/>
    <mergeCell ref="P28:Q28"/>
    <mergeCell ref="M29:N29"/>
    <mergeCell ref="P29:Q29"/>
    <mergeCell ref="M30:Q30"/>
    <mergeCell ref="G35:K35"/>
    <mergeCell ref="G36:K36"/>
    <mergeCell ref="G37:K37"/>
    <mergeCell ref="C30:L30"/>
    <mergeCell ref="M26:N26"/>
    <mergeCell ref="P26:Q26"/>
    <mergeCell ref="M27:N27"/>
    <mergeCell ref="P27:Q27"/>
    <mergeCell ref="S20:X20"/>
    <mergeCell ref="M25:N25"/>
    <mergeCell ref="P25:Q25"/>
    <mergeCell ref="S22:X22"/>
    <mergeCell ref="M23:N23"/>
    <mergeCell ref="P23:Q23"/>
    <mergeCell ref="M24:N24"/>
    <mergeCell ref="P24:Q24"/>
    <mergeCell ref="G12:K12"/>
    <mergeCell ref="G13:K13"/>
    <mergeCell ref="G14:K14"/>
    <mergeCell ref="S19:X19"/>
    <mergeCell ref="G9:K9"/>
    <mergeCell ref="G4:K6"/>
    <mergeCell ref="G10:K10"/>
    <mergeCell ref="G11:K11"/>
    <mergeCell ref="Z2:Z3"/>
    <mergeCell ref="AC5:AE6"/>
    <mergeCell ref="M6:O6"/>
    <mergeCell ref="G8:K8"/>
    <mergeCell ref="D5:F5"/>
    <mergeCell ref="M5:W5"/>
    <mergeCell ref="Z5:AB6"/>
    <mergeCell ref="X1:Z1"/>
    <mergeCell ref="D2:F2"/>
    <mergeCell ref="G2:K2"/>
    <mergeCell ref="M2:N2"/>
    <mergeCell ref="O2:R2"/>
    <mergeCell ref="X2:X3"/>
    <mergeCell ref="Y2:Y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6" zoomScaleNormal="86" workbookViewId="0" topLeftCell="C8">
      <pane ySplit="1" topLeftCell="BM9" activePane="bottomLeft" state="frozen"/>
      <selection pane="topLeft" activeCell="D9" sqref="D9"/>
      <selection pane="bottomLeft" activeCell="G8" sqref="G8:K8"/>
    </sheetView>
  </sheetViews>
  <sheetFormatPr defaultColWidth="4.00390625" defaultRowHeight="12.75"/>
  <cols>
    <col min="1" max="1" width="6.140625" style="8" hidden="1" customWidth="1"/>
    <col min="2" max="2" width="5.140625" style="8" hidden="1" customWidth="1"/>
    <col min="3" max="3" width="4.421875" style="8" customWidth="1"/>
    <col min="4" max="4" width="22.140625" style="8" customWidth="1"/>
    <col min="5" max="5" width="3.140625" style="8" customWidth="1"/>
    <col min="6" max="6" width="7.7109375" style="8" customWidth="1"/>
    <col min="7" max="11" width="3.8515625" style="8" customWidth="1"/>
    <col min="12" max="41" width="4.00390625" style="8" customWidth="1"/>
    <col min="42" max="42" width="20.00390625" style="8" hidden="1" customWidth="1"/>
    <col min="43" max="43" width="4.00390625" style="8" hidden="1" customWidth="1"/>
    <col min="44" max="45" width="4.00390625" style="8" customWidth="1"/>
    <col min="46" max="46" width="10.421875" style="13" customWidth="1"/>
    <col min="47" max="238" width="11.421875" style="8" customWidth="1"/>
    <col min="239" max="240" width="4.00390625" style="8" customWidth="1"/>
    <col min="241" max="241" width="4.421875" style="8" customWidth="1"/>
    <col min="242" max="242" width="22.140625" style="8" customWidth="1"/>
    <col min="243" max="243" width="3.140625" style="8" customWidth="1"/>
    <col min="244" max="244" width="7.7109375" style="8" customWidth="1"/>
    <col min="245" max="245" width="19.421875" style="8" customWidth="1"/>
    <col min="246" max="254" width="4.00390625" style="8" customWidth="1"/>
    <col min="255" max="16384" width="4.00390625" style="8" customWidth="1"/>
  </cols>
  <sheetData>
    <row r="1" spans="1:47" ht="15.75" thickBot="1">
      <c r="A1" s="1"/>
      <c r="B1" s="1"/>
      <c r="C1" s="2">
        <v>6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263" t="s">
        <v>0</v>
      </c>
      <c r="Y1" s="263"/>
      <c r="Z1" s="263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9"/>
      <c r="D2" s="264" t="s">
        <v>1</v>
      </c>
      <c r="E2" s="264"/>
      <c r="F2" s="265"/>
      <c r="G2" s="266" t="s">
        <v>276</v>
      </c>
      <c r="H2" s="266"/>
      <c r="I2" s="266"/>
      <c r="J2" s="266"/>
      <c r="K2" s="266"/>
      <c r="L2" s="4">
        <v>2</v>
      </c>
      <c r="M2" s="256" t="s">
        <v>3</v>
      </c>
      <c r="N2" s="256"/>
      <c r="O2" s="267">
        <f ca="1">TODAY()</f>
        <v>42163</v>
      </c>
      <c r="P2" s="267"/>
      <c r="Q2" s="267"/>
      <c r="R2" s="267"/>
      <c r="S2" s="5"/>
      <c r="T2" s="10" t="s">
        <v>277</v>
      </c>
      <c r="U2" s="10"/>
      <c r="V2" s="10"/>
      <c r="W2" s="5"/>
      <c r="X2" s="268" t="str">
        <f>IF(T2="","",T2)</f>
        <v>4</v>
      </c>
      <c r="Y2" s="268">
        <f>IF(U2="","",U2)</f>
      </c>
      <c r="Z2" s="268">
        <f>IF(V2="","",V2)</f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1"/>
      <c r="M3" s="11"/>
      <c r="N3" s="5"/>
      <c r="O3" s="5"/>
      <c r="P3" s="5"/>
      <c r="Q3" s="5"/>
      <c r="R3" s="5"/>
      <c r="S3" s="5"/>
      <c r="T3" s="3"/>
      <c r="U3" s="3"/>
      <c r="V3" s="3"/>
      <c r="W3" s="5"/>
      <c r="X3" s="269"/>
      <c r="Y3" s="269"/>
      <c r="Z3" s="269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5" customHeight="1" thickBot="1">
      <c r="A4" s="1"/>
      <c r="B4" s="1"/>
      <c r="C4" s="9"/>
      <c r="D4" s="3"/>
      <c r="E4" s="3"/>
      <c r="G4" s="270"/>
      <c r="H4" s="270"/>
      <c r="I4" s="270"/>
      <c r="J4" s="270"/>
      <c r="K4" s="27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5" customHeight="1" thickTop="1">
      <c r="A5" s="1"/>
      <c r="B5" s="1"/>
      <c r="C5" s="9"/>
      <c r="D5" s="271" t="s">
        <v>5</v>
      </c>
      <c r="E5" s="271"/>
      <c r="F5" s="272"/>
      <c r="G5" s="270"/>
      <c r="H5" s="270"/>
      <c r="I5" s="270"/>
      <c r="J5" s="270"/>
      <c r="K5" s="270"/>
      <c r="L5" s="3"/>
      <c r="M5" s="273" t="s">
        <v>6</v>
      </c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5"/>
      <c r="Y5" s="5"/>
      <c r="Z5" s="274" t="s">
        <v>7</v>
      </c>
      <c r="AA5" s="274"/>
      <c r="AB5" s="275"/>
      <c r="AC5" s="250" t="str">
        <f>LEFT(G2,2)</f>
        <v>22</v>
      </c>
      <c r="AD5" s="251"/>
      <c r="AE5" s="252"/>
      <c r="AH5" s="6"/>
      <c r="AI5" s="6"/>
      <c r="AJ5" s="6"/>
      <c r="AK5" s="12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270"/>
      <c r="H6" s="270"/>
      <c r="I6" s="270"/>
      <c r="J6" s="270"/>
      <c r="K6" s="270"/>
      <c r="L6" s="3"/>
      <c r="M6" s="256" t="s">
        <v>8</v>
      </c>
      <c r="N6" s="256"/>
      <c r="O6" s="256"/>
      <c r="P6" s="3"/>
      <c r="Q6" s="3"/>
      <c r="R6" s="3"/>
      <c r="S6" s="3"/>
      <c r="T6" s="3"/>
      <c r="U6" s="3"/>
      <c r="V6" s="3"/>
      <c r="W6" s="5"/>
      <c r="X6" s="5"/>
      <c r="Y6" s="5"/>
      <c r="Z6" s="274"/>
      <c r="AA6" s="274"/>
      <c r="AB6" s="275"/>
      <c r="AC6" s="253"/>
      <c r="AD6" s="254"/>
      <c r="AE6" s="255"/>
      <c r="AH6" s="6"/>
      <c r="AI6" s="6"/>
      <c r="AJ6" s="6"/>
      <c r="AK6" s="12"/>
      <c r="AL6" s="14"/>
      <c r="AM6" s="14"/>
      <c r="AN6" s="14"/>
      <c r="AO6" s="14"/>
    </row>
    <row r="7" spans="1:44" ht="22.5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5"/>
      <c r="AG7" s="15"/>
      <c r="AH7" s="15"/>
      <c r="AI7" s="15"/>
      <c r="AJ7" s="15"/>
      <c r="AK7" s="16"/>
      <c r="AP7" s="17"/>
      <c r="AQ7" s="3"/>
      <c r="AR7" s="3"/>
    </row>
    <row r="8" spans="1:46" ht="19.5" customHeight="1">
      <c r="A8" s="18" t="s">
        <v>9</v>
      </c>
      <c r="B8" s="18" t="s">
        <v>10</v>
      </c>
      <c r="C8" s="19" t="s">
        <v>11</v>
      </c>
      <c r="D8" s="20" t="s">
        <v>12</v>
      </c>
      <c r="E8" s="20" t="s">
        <v>13</v>
      </c>
      <c r="F8" s="19" t="s">
        <v>14</v>
      </c>
      <c r="G8" s="288" t="s">
        <v>15</v>
      </c>
      <c r="H8" s="288"/>
      <c r="I8" s="288"/>
      <c r="J8" s="288"/>
      <c r="K8" s="288"/>
      <c r="L8" s="157" t="s">
        <v>77</v>
      </c>
      <c r="M8" s="157" t="s">
        <v>80</v>
      </c>
      <c r="N8" s="157" t="s">
        <v>82</v>
      </c>
      <c r="O8" s="158" t="s">
        <v>16</v>
      </c>
      <c r="P8" s="157" t="s">
        <v>33</v>
      </c>
      <c r="Q8" s="157" t="s">
        <v>32</v>
      </c>
      <c r="R8" s="157" t="s">
        <v>78</v>
      </c>
      <c r="S8" s="157" t="s">
        <v>21</v>
      </c>
      <c r="T8" s="158" t="s">
        <v>18</v>
      </c>
      <c r="U8" s="157" t="s">
        <v>25</v>
      </c>
      <c r="V8" s="158" t="s">
        <v>26</v>
      </c>
      <c r="W8" s="157" t="s">
        <v>23</v>
      </c>
      <c r="X8" s="158" t="s">
        <v>81</v>
      </c>
      <c r="Y8" s="157" t="s">
        <v>20</v>
      </c>
      <c r="Z8" s="158" t="s">
        <v>17</v>
      </c>
      <c r="AE8" s="23"/>
      <c r="AF8" s="23"/>
      <c r="AG8" s="23"/>
      <c r="AH8" s="24"/>
      <c r="AI8" s="24"/>
      <c r="AJ8" s="24"/>
      <c r="AK8" s="24"/>
      <c r="AL8" s="24"/>
      <c r="AM8" s="24"/>
      <c r="AN8" s="24"/>
      <c r="AP8" s="25" t="s">
        <v>207</v>
      </c>
      <c r="AT8" s="8"/>
    </row>
    <row r="9" spans="1:43" s="35" customFormat="1" ht="18.75" customHeight="1">
      <c r="A9" s="26" t="s">
        <v>45</v>
      </c>
      <c r="B9" s="26">
        <v>49</v>
      </c>
      <c r="C9" s="27">
        <f aca="true" ca="1" t="shared" si="0" ref="C9:C14">OFFSET(C9,15,0)</f>
        <v>1</v>
      </c>
      <c r="D9" s="159" t="s">
        <v>278</v>
      </c>
      <c r="E9" s="26" t="s">
        <v>39</v>
      </c>
      <c r="F9" s="26">
        <v>63</v>
      </c>
      <c r="G9" s="287" t="s">
        <v>209</v>
      </c>
      <c r="H9" s="287"/>
      <c r="I9" s="287"/>
      <c r="J9" s="287"/>
      <c r="K9" s="287"/>
      <c r="L9" s="30" t="s">
        <v>49</v>
      </c>
      <c r="M9" s="31"/>
      <c r="N9" s="31"/>
      <c r="O9" s="30"/>
      <c r="P9" s="31"/>
      <c r="Q9" s="31"/>
      <c r="R9" s="30" t="s">
        <v>50</v>
      </c>
      <c r="S9" s="31"/>
      <c r="T9" s="31"/>
      <c r="U9" s="30" t="s">
        <v>41</v>
      </c>
      <c r="V9" s="31"/>
      <c r="W9" s="31"/>
      <c r="X9" s="31"/>
      <c r="Y9" s="30" t="s">
        <v>41</v>
      </c>
      <c r="Z9" s="31"/>
      <c r="AE9" s="32"/>
      <c r="AF9" s="32"/>
      <c r="AG9" s="32"/>
      <c r="AH9" s="33"/>
      <c r="AI9" s="33"/>
      <c r="AJ9" s="33"/>
      <c r="AK9" s="34"/>
      <c r="AL9" s="33"/>
      <c r="AM9" s="34"/>
      <c r="AN9" s="33"/>
      <c r="AP9" s="25" t="s">
        <v>210</v>
      </c>
      <c r="AQ9" s="37">
        <f>IF(E9="M",100,IF(E9=1,100,IF(E9="","",120)))</f>
        <v>100</v>
      </c>
    </row>
    <row r="10" spans="1:42" s="37" customFormat="1" ht="21" customHeight="1">
      <c r="A10" s="26" t="s">
        <v>45</v>
      </c>
      <c r="B10" s="26">
        <v>85</v>
      </c>
      <c r="C10" s="27">
        <f ca="1" t="shared" si="0"/>
        <v>2</v>
      </c>
      <c r="D10" s="159" t="s">
        <v>279</v>
      </c>
      <c r="E10" s="26" t="s">
        <v>39</v>
      </c>
      <c r="F10" s="26">
        <v>64</v>
      </c>
      <c r="G10" s="287" t="s">
        <v>280</v>
      </c>
      <c r="H10" s="287"/>
      <c r="I10" s="287"/>
      <c r="J10" s="287"/>
      <c r="K10" s="287"/>
      <c r="L10" s="30" t="s">
        <v>50</v>
      </c>
      <c r="M10" s="31"/>
      <c r="N10" s="31"/>
      <c r="O10" s="31"/>
      <c r="P10" s="31"/>
      <c r="Q10" s="30" t="s">
        <v>50</v>
      </c>
      <c r="R10" s="31"/>
      <c r="S10" s="30" t="s">
        <v>41</v>
      </c>
      <c r="T10" s="31"/>
      <c r="U10" s="31"/>
      <c r="V10" s="30"/>
      <c r="W10" s="31"/>
      <c r="X10" s="31"/>
      <c r="Y10" s="31"/>
      <c r="Z10" s="30"/>
      <c r="AE10" s="32"/>
      <c r="AF10" s="32"/>
      <c r="AG10" s="32"/>
      <c r="AH10" s="33"/>
      <c r="AI10" s="33"/>
      <c r="AJ10" s="33"/>
      <c r="AK10" s="34"/>
      <c r="AL10" s="33"/>
      <c r="AM10" s="34"/>
      <c r="AN10" s="33"/>
      <c r="AP10" s="36" t="s">
        <v>212</v>
      </c>
    </row>
    <row r="11" spans="1:42" s="35" customFormat="1" ht="21" customHeight="1">
      <c r="A11" s="26" t="s">
        <v>37</v>
      </c>
      <c r="B11" s="26">
        <v>35</v>
      </c>
      <c r="C11" s="27">
        <f ca="1" t="shared" si="0"/>
        <v>3</v>
      </c>
      <c r="D11" s="78" t="s">
        <v>281</v>
      </c>
      <c r="E11" s="26" t="s">
        <v>39</v>
      </c>
      <c r="F11" s="26">
        <v>65</v>
      </c>
      <c r="G11" s="287" t="s">
        <v>241</v>
      </c>
      <c r="H11" s="287"/>
      <c r="I11" s="287"/>
      <c r="J11" s="287"/>
      <c r="K11" s="287"/>
      <c r="L11" s="31"/>
      <c r="M11" s="30" t="s">
        <v>41</v>
      </c>
      <c r="N11" s="31"/>
      <c r="O11" s="31"/>
      <c r="P11" s="30" t="s">
        <v>258</v>
      </c>
      <c r="Q11" s="31"/>
      <c r="R11" s="30" t="s">
        <v>43</v>
      </c>
      <c r="S11" s="31"/>
      <c r="T11" s="31"/>
      <c r="U11" s="31"/>
      <c r="V11" s="31"/>
      <c r="W11" s="30" t="s">
        <v>183</v>
      </c>
      <c r="X11" s="31"/>
      <c r="Y11" s="31"/>
      <c r="Z11" s="30"/>
      <c r="AP11" s="36" t="s">
        <v>215</v>
      </c>
    </row>
    <row r="12" spans="1:42" s="35" customFormat="1" ht="21" customHeight="1">
      <c r="A12" s="26" t="s">
        <v>45</v>
      </c>
      <c r="B12" s="26">
        <v>49</v>
      </c>
      <c r="C12" s="27">
        <f ca="1" t="shared" si="0"/>
        <v>4</v>
      </c>
      <c r="D12" s="78" t="s">
        <v>282</v>
      </c>
      <c r="E12" s="26" t="s">
        <v>39</v>
      </c>
      <c r="F12" s="26">
        <v>65</v>
      </c>
      <c r="G12" s="287" t="s">
        <v>180</v>
      </c>
      <c r="H12" s="287"/>
      <c r="I12" s="287"/>
      <c r="J12" s="287"/>
      <c r="K12" s="287"/>
      <c r="L12" s="31"/>
      <c r="M12" s="30" t="s">
        <v>49</v>
      </c>
      <c r="N12" s="31"/>
      <c r="O12" s="30"/>
      <c r="P12" s="31"/>
      <c r="Q12" s="31"/>
      <c r="R12" s="31"/>
      <c r="S12" s="31"/>
      <c r="T12" s="30"/>
      <c r="U12" s="31"/>
      <c r="V12" s="30"/>
      <c r="W12" s="31"/>
      <c r="X12" s="30"/>
      <c r="Y12" s="31"/>
      <c r="Z12" s="31"/>
      <c r="AP12" s="36" t="s">
        <v>218</v>
      </c>
    </row>
    <row r="13" spans="1:42" s="35" customFormat="1" ht="21" customHeight="1">
      <c r="A13" s="26" t="s">
        <v>45</v>
      </c>
      <c r="B13" s="26">
        <v>44</v>
      </c>
      <c r="C13" s="27">
        <f ca="1" t="shared" si="0"/>
        <v>5</v>
      </c>
      <c r="D13" s="159" t="s">
        <v>283</v>
      </c>
      <c r="E13" s="26" t="s">
        <v>39</v>
      </c>
      <c r="F13" s="26">
        <v>66</v>
      </c>
      <c r="G13" s="287" t="s">
        <v>284</v>
      </c>
      <c r="H13" s="287"/>
      <c r="I13" s="287"/>
      <c r="J13" s="287"/>
      <c r="K13" s="287"/>
      <c r="L13" s="31"/>
      <c r="M13" s="31"/>
      <c r="N13" s="30" t="s">
        <v>50</v>
      </c>
      <c r="O13" s="31"/>
      <c r="P13" s="31"/>
      <c r="Q13" s="30" t="s">
        <v>50</v>
      </c>
      <c r="R13" s="31"/>
      <c r="S13" s="31"/>
      <c r="T13" s="30"/>
      <c r="U13" s="31"/>
      <c r="V13" s="31"/>
      <c r="W13" s="30" t="s">
        <v>41</v>
      </c>
      <c r="X13" s="31"/>
      <c r="Y13" s="30" t="s">
        <v>41</v>
      </c>
      <c r="Z13" s="31"/>
      <c r="AP13" s="36" t="s">
        <v>222</v>
      </c>
    </row>
    <row r="14" spans="1:42" s="35" customFormat="1" ht="21" customHeight="1">
      <c r="A14" s="26" t="s">
        <v>37</v>
      </c>
      <c r="B14" s="26">
        <v>35</v>
      </c>
      <c r="C14" s="27">
        <f ca="1" t="shared" si="0"/>
        <v>6</v>
      </c>
      <c r="D14" s="159" t="s">
        <v>285</v>
      </c>
      <c r="E14" s="26" t="s">
        <v>39</v>
      </c>
      <c r="F14" s="26">
        <v>70</v>
      </c>
      <c r="G14" s="287" t="s">
        <v>286</v>
      </c>
      <c r="H14" s="287"/>
      <c r="I14" s="287"/>
      <c r="J14" s="287"/>
      <c r="K14" s="287"/>
      <c r="L14" s="31"/>
      <c r="M14" s="31"/>
      <c r="N14" s="30" t="s">
        <v>48</v>
      </c>
      <c r="O14" s="31"/>
      <c r="P14" s="30" t="s">
        <v>42</v>
      </c>
      <c r="Q14" s="31"/>
      <c r="R14" s="31"/>
      <c r="S14" s="30" t="s">
        <v>48</v>
      </c>
      <c r="T14" s="31"/>
      <c r="U14" s="30" t="s">
        <v>48</v>
      </c>
      <c r="V14" s="31"/>
      <c r="W14" s="31"/>
      <c r="X14" s="30"/>
      <c r="Y14" s="31"/>
      <c r="Z14" s="31"/>
      <c r="AP14" s="36" t="s">
        <v>225</v>
      </c>
    </row>
    <row r="15" spans="1:42" s="35" customFormat="1" ht="21" customHeight="1" hidden="1">
      <c r="A15" s="39"/>
      <c r="B15" s="39"/>
      <c r="C15" s="40"/>
      <c r="D15" s="129"/>
      <c r="E15" s="39"/>
      <c r="F15" s="39"/>
      <c r="G15" s="160"/>
      <c r="H15" s="160"/>
      <c r="I15" s="160"/>
      <c r="J15" s="160"/>
      <c r="K15" s="160"/>
      <c r="L15" s="161"/>
      <c r="M15" s="161"/>
      <c r="N15" s="163"/>
      <c r="O15" s="161"/>
      <c r="P15" s="161"/>
      <c r="Q15" s="161"/>
      <c r="R15" s="163"/>
      <c r="S15" s="161"/>
      <c r="T15" s="161"/>
      <c r="U15" s="163"/>
      <c r="V15" s="161"/>
      <c r="W15" s="161"/>
      <c r="X15" s="161"/>
      <c r="Y15" s="163"/>
      <c r="Z15" s="161"/>
      <c r="AA15" s="161"/>
      <c r="AB15" s="163"/>
      <c r="AP15" s="36"/>
    </row>
    <row r="16" spans="1:42" s="35" customFormat="1" ht="21" customHeight="1" hidden="1">
      <c r="A16" s="39"/>
      <c r="B16" s="39"/>
      <c r="C16" s="40"/>
      <c r="D16" s="129"/>
      <c r="E16" s="39"/>
      <c r="F16" s="39"/>
      <c r="G16" s="164"/>
      <c r="H16" s="164"/>
      <c r="I16" s="164"/>
      <c r="J16" s="164"/>
      <c r="K16" s="164"/>
      <c r="L16" s="161"/>
      <c r="M16" s="161"/>
      <c r="N16" s="161"/>
      <c r="O16" s="163"/>
      <c r="P16" s="161"/>
      <c r="Q16" s="161"/>
      <c r="R16" s="163"/>
      <c r="S16" s="161"/>
      <c r="T16" s="161"/>
      <c r="U16" s="161"/>
      <c r="V16" s="161"/>
      <c r="W16" s="161"/>
      <c r="X16" s="163"/>
      <c r="Y16" s="161"/>
      <c r="Z16" s="163"/>
      <c r="AA16" s="161"/>
      <c r="AB16" s="161"/>
      <c r="AP16" s="36"/>
    </row>
    <row r="17" spans="1:50" s="35" customFormat="1" ht="21" customHeight="1" hidden="1">
      <c r="A17" s="39"/>
      <c r="B17" s="39"/>
      <c r="C17" s="40"/>
      <c r="D17" s="41"/>
      <c r="E17" s="41"/>
      <c r="F17" s="41"/>
      <c r="G17" s="41"/>
      <c r="H17" s="41"/>
      <c r="I17" s="41"/>
      <c r="J17" s="41"/>
      <c r="K17" s="41"/>
      <c r="L17" s="32"/>
      <c r="M17" s="32"/>
      <c r="N17" s="32"/>
      <c r="O17" s="38"/>
      <c r="P17" s="32"/>
      <c r="Q17" s="32"/>
      <c r="R17" s="32"/>
      <c r="S17" s="32"/>
      <c r="T17" s="32"/>
      <c r="U17" s="38"/>
      <c r="V17" s="32"/>
      <c r="W17" s="32"/>
      <c r="X17" s="38"/>
      <c r="Y17" s="32"/>
      <c r="Z17" s="165"/>
      <c r="AA17" s="165"/>
      <c r="AB17" s="165"/>
      <c r="AC17" s="165"/>
      <c r="AD17" s="165"/>
      <c r="AO17" s="33"/>
      <c r="AP17" s="33"/>
      <c r="AT17" s="43"/>
      <c r="AU17" s="44"/>
      <c r="AV17" s="44"/>
      <c r="AW17" s="44"/>
      <c r="AX17" s="44"/>
    </row>
    <row r="18" spans="1:50" s="35" customFormat="1" ht="21" customHeight="1" hidden="1">
      <c r="A18" s="39"/>
      <c r="B18" s="39"/>
      <c r="C18" s="40"/>
      <c r="D18" s="41"/>
      <c r="E18" s="41"/>
      <c r="F18" s="41"/>
      <c r="G18" s="41"/>
      <c r="H18" s="41"/>
      <c r="I18" s="41"/>
      <c r="J18" s="41"/>
      <c r="K18" s="41"/>
      <c r="L18" s="32"/>
      <c r="M18" s="32"/>
      <c r="N18" s="32"/>
      <c r="O18" s="38"/>
      <c r="P18" s="32"/>
      <c r="Q18" s="32"/>
      <c r="R18" s="32"/>
      <c r="S18" s="32"/>
      <c r="T18" s="32"/>
      <c r="U18" s="38"/>
      <c r="V18" s="32"/>
      <c r="W18" s="32"/>
      <c r="X18" s="38"/>
      <c r="Y18" s="32"/>
      <c r="Z18" s="45"/>
      <c r="AA18" s="45"/>
      <c r="AB18" s="45"/>
      <c r="AC18" s="45"/>
      <c r="AD18" s="45"/>
      <c r="AO18" s="33"/>
      <c r="AP18" s="33"/>
      <c r="AT18" s="43"/>
      <c r="AU18" s="44"/>
      <c r="AV18" s="44"/>
      <c r="AW18" s="44"/>
      <c r="AX18" s="44"/>
    </row>
    <row r="19" spans="1:50" s="35" customFormat="1" ht="21" customHeight="1" thickBot="1">
      <c r="A19" s="39"/>
      <c r="B19" s="39"/>
      <c r="C19" s="40"/>
      <c r="Q19" s="32"/>
      <c r="R19" s="32"/>
      <c r="S19" s="247" t="s">
        <v>75</v>
      </c>
      <c r="T19" s="247"/>
      <c r="U19" s="247"/>
      <c r="V19" s="247"/>
      <c r="W19" s="247"/>
      <c r="X19" s="247"/>
      <c r="Y19" s="32"/>
      <c r="Z19" s="166" t="s">
        <v>75</v>
      </c>
      <c r="AA19" s="167"/>
      <c r="AB19" s="167"/>
      <c r="AC19" s="167"/>
      <c r="AD19" s="167"/>
      <c r="AE19" s="167"/>
      <c r="AF19" s="32"/>
      <c r="AG19" s="38"/>
      <c r="AH19" s="32"/>
      <c r="AI19" s="32"/>
      <c r="AJ19" s="38"/>
      <c r="AK19" s="38"/>
      <c r="AL19" s="33"/>
      <c r="AM19" s="33"/>
      <c r="AN19" s="33"/>
      <c r="AO19" s="33"/>
      <c r="AP19" s="33"/>
      <c r="AT19" s="43"/>
      <c r="AU19" s="44"/>
      <c r="AV19" s="46"/>
      <c r="AW19" s="46"/>
      <c r="AX19" s="46"/>
    </row>
    <row r="20" spans="1:48" s="35" customFormat="1" ht="21" customHeight="1" thickBot="1">
      <c r="A20" s="39"/>
      <c r="B20" s="168"/>
      <c r="C20" s="168"/>
      <c r="D20" s="168"/>
      <c r="E20" s="168"/>
      <c r="F20" s="168"/>
      <c r="G20" s="169"/>
      <c r="H20" s="169"/>
      <c r="I20" s="169"/>
      <c r="J20" s="169"/>
      <c r="K20" s="23"/>
      <c r="L20" s="23"/>
      <c r="M20" s="23"/>
      <c r="N20" s="23"/>
      <c r="Q20" s="32"/>
      <c r="R20" s="32"/>
      <c r="S20" s="284" t="s">
        <v>85</v>
      </c>
      <c r="T20" s="285"/>
      <c r="U20" s="285"/>
      <c r="V20" s="285"/>
      <c r="W20" s="285"/>
      <c r="X20" s="286"/>
      <c r="Y20" s="32"/>
      <c r="Z20" s="166" t="s">
        <v>85</v>
      </c>
      <c r="AA20" s="166"/>
      <c r="AB20" s="166"/>
      <c r="AC20" s="166"/>
      <c r="AD20" s="166"/>
      <c r="AE20" s="166"/>
      <c r="AH20" s="44"/>
      <c r="AI20" s="48"/>
      <c r="AJ20" s="48"/>
      <c r="AK20" s="48"/>
      <c r="AL20" s="48"/>
      <c r="AM20" s="44"/>
      <c r="AN20" s="44"/>
      <c r="AQ20" s="33"/>
      <c r="AR20" s="33"/>
      <c r="AS20" s="33"/>
      <c r="AT20" s="49"/>
      <c r="AU20" s="46"/>
      <c r="AV20" s="46"/>
    </row>
    <row r="21" spans="1:47" s="35" customFormat="1" ht="21" customHeight="1" thickBot="1">
      <c r="A21" s="39"/>
      <c r="B21" s="39"/>
      <c r="S21" s="170">
        <f aca="true" t="shared" si="1" ref="S21:X21">IF(Z21="","",Z21)</f>
      </c>
      <c r="T21" s="171">
        <f t="shared" si="1"/>
      </c>
      <c r="U21" s="171">
        <f t="shared" si="1"/>
      </c>
      <c r="V21" s="171">
        <f t="shared" si="1"/>
      </c>
      <c r="W21" s="171">
        <f t="shared" si="1"/>
      </c>
      <c r="X21" s="172">
        <f t="shared" si="1"/>
      </c>
      <c r="Y21" s="23"/>
      <c r="Z21" s="173"/>
      <c r="AA21" s="173"/>
      <c r="AB21" s="173"/>
      <c r="AC21" s="173"/>
      <c r="AD21" s="173"/>
      <c r="AE21" s="173"/>
      <c r="AH21" s="24"/>
      <c r="AI21" s="24"/>
      <c r="AJ21" s="24"/>
      <c r="AK21" s="24"/>
      <c r="AL21" s="53"/>
      <c r="AM21" s="53"/>
      <c r="AN21" s="53"/>
      <c r="AP21" s="54"/>
      <c r="AU21" s="44"/>
    </row>
    <row r="22" spans="1:40" s="35" customFormat="1" ht="21" customHeight="1" thickBot="1">
      <c r="A22" s="37"/>
      <c r="B22" s="37"/>
      <c r="C22" s="55"/>
      <c r="D22" s="56"/>
      <c r="E22" s="56"/>
      <c r="F22" s="56"/>
      <c r="G22" s="56"/>
      <c r="H22" s="56"/>
      <c r="I22" s="56"/>
      <c r="J22" s="56"/>
      <c r="K22" s="56"/>
      <c r="L22" s="37"/>
      <c r="M22" s="37"/>
      <c r="N22" s="37"/>
      <c r="O22" s="37"/>
      <c r="P22" s="37"/>
      <c r="Q22" s="57"/>
      <c r="R22" s="57"/>
      <c r="S22" s="213" t="s">
        <v>88</v>
      </c>
      <c r="T22" s="214"/>
      <c r="U22" s="214"/>
      <c r="V22" s="214"/>
      <c r="W22" s="214"/>
      <c r="X22" s="162"/>
      <c r="Z22" s="166" t="s">
        <v>88</v>
      </c>
      <c r="AA22" s="167"/>
      <c r="AB22" s="167"/>
      <c r="AC22" s="167"/>
      <c r="AD22" s="167"/>
      <c r="AE22" s="167"/>
      <c r="AH22" s="58"/>
      <c r="AI22" s="58"/>
      <c r="AJ22" s="58"/>
      <c r="AK22" s="58"/>
      <c r="AL22" s="58"/>
      <c r="AM22" s="58"/>
      <c r="AN22" s="58"/>
    </row>
    <row r="23" spans="1:41" s="35" customFormat="1" ht="24.75" customHeight="1">
      <c r="A23" s="59" t="s">
        <v>9</v>
      </c>
      <c r="B23" s="60" t="s">
        <v>10</v>
      </c>
      <c r="C23" s="61" t="s">
        <v>11</v>
      </c>
      <c r="D23" s="62" t="s">
        <v>12</v>
      </c>
      <c r="E23" s="62" t="s">
        <v>13</v>
      </c>
      <c r="F23" s="63" t="s">
        <v>89</v>
      </c>
      <c r="G23" s="64" t="s">
        <v>90</v>
      </c>
      <c r="H23" s="64" t="s">
        <v>91</v>
      </c>
      <c r="I23" s="64" t="s">
        <v>92</v>
      </c>
      <c r="J23" s="64" t="s">
        <v>93</v>
      </c>
      <c r="K23" s="65" t="s">
        <v>94</v>
      </c>
      <c r="L23" s="66" t="s">
        <v>95</v>
      </c>
      <c r="M23" s="248" t="s">
        <v>96</v>
      </c>
      <c r="N23" s="249"/>
      <c r="O23" s="67" t="s">
        <v>97</v>
      </c>
      <c r="P23" s="234" t="s">
        <v>98</v>
      </c>
      <c r="Q23" s="226"/>
      <c r="R23" s="46"/>
      <c r="S23" s="174">
        <f aca="true" t="shared" si="2" ref="S23:X29">IF(Z23="","",Z23)</f>
      </c>
      <c r="T23" s="175">
        <f t="shared" si="2"/>
      </c>
      <c r="U23" s="175">
        <f t="shared" si="2"/>
      </c>
      <c r="V23" s="175">
        <f t="shared" si="2"/>
      </c>
      <c r="W23" s="175">
        <f t="shared" si="2"/>
      </c>
      <c r="X23" s="176">
        <f t="shared" si="2"/>
      </c>
      <c r="Z23" s="177"/>
      <c r="AA23" s="177"/>
      <c r="AB23" s="177"/>
      <c r="AC23" s="177"/>
      <c r="AD23" s="177"/>
      <c r="AE23" s="177"/>
      <c r="AH23" s="24"/>
      <c r="AI23" s="24"/>
      <c r="AJ23" s="24"/>
      <c r="AK23" s="24"/>
      <c r="AL23" s="53"/>
      <c r="AM23" s="53"/>
      <c r="AN23" s="53"/>
      <c r="AO23" s="74"/>
    </row>
    <row r="24" spans="1:43" s="35" customFormat="1" ht="24" customHeight="1">
      <c r="A24" s="75" t="str">
        <f aca="true" ca="1" t="shared" si="3" ref="A24:B29">OFFSET(A24,-15,0)</f>
        <v>PDL</v>
      </c>
      <c r="B24" s="76">
        <f ca="1" t="shared" si="3"/>
        <v>49</v>
      </c>
      <c r="C24" s="77">
        <v>1</v>
      </c>
      <c r="D24" s="159" t="str">
        <f aca="true" ca="1" t="shared" si="4" ref="D24:E29">OFFSET(D24,-15,0)</f>
        <v>CADET Jonathan</v>
      </c>
      <c r="E24" s="26" t="str">
        <f ca="1" t="shared" si="4"/>
        <v>M</v>
      </c>
      <c r="F24" s="26">
        <v>30</v>
      </c>
      <c r="G24" s="79">
        <v>10</v>
      </c>
      <c r="H24" s="79">
        <v>0</v>
      </c>
      <c r="I24" s="79">
        <v>0</v>
      </c>
      <c r="J24" s="79">
        <v>0</v>
      </c>
      <c r="K24" s="80">
        <f aca="true" t="shared" si="5" ref="K24:K29">IF(L24&lt;&gt;"","-","")</f>
      </c>
      <c r="L24" s="81"/>
      <c r="M24" s="223">
        <f aca="true" t="shared" si="6" ref="M24:M29">SUM(G24:K24)</f>
        <v>10</v>
      </c>
      <c r="N24" s="224"/>
      <c r="O24" s="82"/>
      <c r="P24" s="225">
        <f aca="true" ca="1" t="shared" si="7" ref="P24:P29">SUM(OFFSET(P24,0,-10),OFFSET(P24,0,-3))</f>
        <v>40</v>
      </c>
      <c r="Q24" s="226"/>
      <c r="R24" s="46"/>
      <c r="S24" s="71">
        <f t="shared" si="2"/>
      </c>
      <c r="T24" s="179">
        <f t="shared" si="2"/>
      </c>
      <c r="U24" s="179">
        <f t="shared" si="2"/>
      </c>
      <c r="V24" s="179">
        <f t="shared" si="2"/>
      </c>
      <c r="W24" s="179">
        <f t="shared" si="2"/>
      </c>
      <c r="X24" s="180">
        <f t="shared" si="2"/>
      </c>
      <c r="Z24" s="181"/>
      <c r="AA24" s="181"/>
      <c r="AB24" s="181"/>
      <c r="AC24" s="181"/>
      <c r="AD24" s="181"/>
      <c r="AE24" s="181"/>
      <c r="AH24" s="33"/>
      <c r="AI24" s="33"/>
      <c r="AJ24" s="33"/>
      <c r="AK24" s="33"/>
      <c r="AL24" s="53"/>
      <c r="AM24" s="53"/>
      <c r="AN24" s="53"/>
      <c r="AO24" s="39"/>
      <c r="AQ24" s="35">
        <f aca="true" t="shared" si="8" ref="AQ24:AQ29">COUNT(G24:K24)</f>
        <v>4</v>
      </c>
    </row>
    <row r="25" spans="1:43" s="35" customFormat="1" ht="21" customHeight="1">
      <c r="A25" s="75" t="str">
        <f ca="1" t="shared" si="3"/>
        <v>PDL</v>
      </c>
      <c r="B25" s="76">
        <f ca="1" t="shared" si="3"/>
        <v>85</v>
      </c>
      <c r="C25" s="77">
        <v>2</v>
      </c>
      <c r="D25" s="159" t="str">
        <f ca="1" t="shared" si="4"/>
        <v>TRICHET Maxime</v>
      </c>
      <c r="E25" s="26" t="str">
        <f ca="1" t="shared" si="4"/>
        <v>M</v>
      </c>
      <c r="F25" s="26">
        <v>0</v>
      </c>
      <c r="G25" s="79">
        <v>0</v>
      </c>
      <c r="H25" s="79">
        <v>0</v>
      </c>
      <c r="I25" s="79">
        <v>0</v>
      </c>
      <c r="J25" s="79">
        <f>IF(L25&lt;&gt;"","-","")</f>
      </c>
      <c r="K25" s="80">
        <f t="shared" si="5"/>
      </c>
      <c r="L25" s="81"/>
      <c r="M25" s="223">
        <f t="shared" si="6"/>
        <v>0</v>
      </c>
      <c r="N25" s="224"/>
      <c r="O25" s="82"/>
      <c r="P25" s="225">
        <f ca="1" t="shared" si="7"/>
        <v>0</v>
      </c>
      <c r="Q25" s="226"/>
      <c r="R25" s="46"/>
      <c r="S25" s="71">
        <f t="shared" si="2"/>
      </c>
      <c r="T25" s="179">
        <f t="shared" si="2"/>
      </c>
      <c r="U25" s="179">
        <f t="shared" si="2"/>
      </c>
      <c r="V25" s="179">
        <f t="shared" si="2"/>
      </c>
      <c r="W25" s="179">
        <f t="shared" si="2"/>
      </c>
      <c r="X25" s="180">
        <f t="shared" si="2"/>
      </c>
      <c r="Z25" s="181"/>
      <c r="AA25" s="181"/>
      <c r="AB25" s="181"/>
      <c r="AC25" s="181"/>
      <c r="AD25" s="181"/>
      <c r="AE25" s="181"/>
      <c r="AH25" s="33"/>
      <c r="AI25" s="33"/>
      <c r="AJ25" s="33"/>
      <c r="AK25" s="33"/>
      <c r="AL25" s="53"/>
      <c r="AM25" s="53"/>
      <c r="AN25" s="53"/>
      <c r="AO25" s="39"/>
      <c r="AQ25" s="35">
        <f t="shared" si="8"/>
        <v>3</v>
      </c>
    </row>
    <row r="26" spans="1:50" s="35" customFormat="1" ht="21" customHeight="1">
      <c r="A26" s="75" t="str">
        <f ca="1" t="shared" si="3"/>
        <v>BRE</v>
      </c>
      <c r="B26" s="76">
        <f ca="1" t="shared" si="3"/>
        <v>35</v>
      </c>
      <c r="C26" s="77">
        <v>3</v>
      </c>
      <c r="D26" s="78" t="str">
        <f ca="1" t="shared" si="4"/>
        <v>MARTY Leo</v>
      </c>
      <c r="E26" s="26" t="str">
        <f ca="1" t="shared" si="4"/>
        <v>M</v>
      </c>
      <c r="F26" s="26">
        <v>87</v>
      </c>
      <c r="G26" s="79">
        <v>0</v>
      </c>
      <c r="H26" s="79">
        <v>0</v>
      </c>
      <c r="I26" s="79">
        <v>7</v>
      </c>
      <c r="J26" s="79">
        <v>10</v>
      </c>
      <c r="K26" s="80" t="str">
        <f t="shared" si="5"/>
        <v>-</v>
      </c>
      <c r="L26" s="81" t="s">
        <v>100</v>
      </c>
      <c r="M26" s="223">
        <f t="shared" si="6"/>
        <v>17</v>
      </c>
      <c r="N26" s="224"/>
      <c r="O26" s="82"/>
      <c r="P26" s="238">
        <f ca="1" t="shared" si="7"/>
        <v>104</v>
      </c>
      <c r="Q26" s="226"/>
      <c r="R26" s="46"/>
      <c r="S26" s="71">
        <f t="shared" si="2"/>
      </c>
      <c r="T26" s="179">
        <f t="shared" si="2"/>
      </c>
      <c r="U26" s="179">
        <f t="shared" si="2"/>
      </c>
      <c r="V26" s="179">
        <f t="shared" si="2"/>
      </c>
      <c r="W26" s="179">
        <f t="shared" si="2"/>
      </c>
      <c r="X26" s="180">
        <f t="shared" si="2"/>
      </c>
      <c r="Z26" s="181"/>
      <c r="AA26" s="181"/>
      <c r="AB26" s="181"/>
      <c r="AC26" s="181"/>
      <c r="AD26" s="181"/>
      <c r="AE26" s="181"/>
      <c r="AH26" s="33"/>
      <c r="AI26" s="33"/>
      <c r="AJ26" s="33"/>
      <c r="AK26" s="33"/>
      <c r="AL26" s="53"/>
      <c r="AM26" s="53"/>
      <c r="AN26" s="53"/>
      <c r="AO26" s="39"/>
      <c r="AQ26" s="35">
        <f t="shared" si="8"/>
        <v>4</v>
      </c>
      <c r="AR26" s="23"/>
      <c r="AT26" s="24"/>
      <c r="AU26" s="24"/>
      <c r="AV26" s="53"/>
      <c r="AW26" s="53"/>
      <c r="AX26" s="53"/>
    </row>
    <row r="27" spans="1:50" s="35" customFormat="1" ht="21" customHeight="1">
      <c r="A27" s="75" t="str">
        <f ca="1" t="shared" si="3"/>
        <v>PDL</v>
      </c>
      <c r="B27" s="76">
        <f ca="1" t="shared" si="3"/>
        <v>49</v>
      </c>
      <c r="C27" s="77">
        <v>4</v>
      </c>
      <c r="D27" s="78" t="str">
        <f ca="1" t="shared" si="4"/>
        <v>DE Maeyer Vincent</v>
      </c>
      <c r="E27" s="26" t="str">
        <f ca="1" t="shared" si="4"/>
        <v>M</v>
      </c>
      <c r="F27" s="26">
        <v>90</v>
      </c>
      <c r="G27" s="79">
        <v>10</v>
      </c>
      <c r="H27" s="79" t="str">
        <f>IF(L27&lt;&gt;"","-","")</f>
        <v>-</v>
      </c>
      <c r="I27" s="79" t="str">
        <f>IF(L27&lt;&gt;"","-","")</f>
        <v>-</v>
      </c>
      <c r="J27" s="79" t="str">
        <f>IF(L27&lt;&gt;"","-","")</f>
        <v>-</v>
      </c>
      <c r="K27" s="80" t="str">
        <f t="shared" si="5"/>
        <v>-</v>
      </c>
      <c r="L27" s="81" t="s">
        <v>100</v>
      </c>
      <c r="M27" s="223">
        <f t="shared" si="6"/>
        <v>10</v>
      </c>
      <c r="N27" s="224"/>
      <c r="O27" s="82"/>
      <c r="P27" s="238">
        <f ca="1" t="shared" si="7"/>
        <v>100</v>
      </c>
      <c r="Q27" s="226"/>
      <c r="R27" s="46"/>
      <c r="S27" s="71">
        <f t="shared" si="2"/>
      </c>
      <c r="T27" s="179">
        <f t="shared" si="2"/>
      </c>
      <c r="U27" s="179">
        <f t="shared" si="2"/>
      </c>
      <c r="V27" s="179">
        <f t="shared" si="2"/>
      </c>
      <c r="W27" s="179">
        <f t="shared" si="2"/>
      </c>
      <c r="X27" s="180">
        <f t="shared" si="2"/>
      </c>
      <c r="Z27" s="181"/>
      <c r="AA27" s="181"/>
      <c r="AB27" s="181"/>
      <c r="AC27" s="181"/>
      <c r="AD27" s="181"/>
      <c r="AE27" s="181"/>
      <c r="AH27" s="33"/>
      <c r="AI27" s="33"/>
      <c r="AJ27" s="33"/>
      <c r="AK27" s="33"/>
      <c r="AL27" s="53"/>
      <c r="AM27" s="53"/>
      <c r="AN27" s="53"/>
      <c r="AO27" s="39"/>
      <c r="AQ27" s="35">
        <f t="shared" si="8"/>
        <v>1</v>
      </c>
      <c r="AR27" s="24"/>
      <c r="AT27" s="24"/>
      <c r="AU27" s="24"/>
      <c r="AV27" s="53"/>
      <c r="AW27" s="53"/>
      <c r="AX27" s="53"/>
    </row>
    <row r="28" spans="1:50" s="35" customFormat="1" ht="21" customHeight="1">
      <c r="A28" s="75" t="str">
        <f ca="1" t="shared" si="3"/>
        <v>PDL</v>
      </c>
      <c r="B28" s="76">
        <f ca="1" t="shared" si="3"/>
        <v>44</v>
      </c>
      <c r="C28" s="77">
        <v>5</v>
      </c>
      <c r="D28" s="159" t="str">
        <f ca="1" t="shared" si="4"/>
        <v>LANOUE Fabien</v>
      </c>
      <c r="E28" s="26" t="str">
        <f ca="1" t="shared" si="4"/>
        <v>M</v>
      </c>
      <c r="F28" s="26">
        <v>60</v>
      </c>
      <c r="G28" s="79">
        <v>0</v>
      </c>
      <c r="H28" s="79">
        <v>0</v>
      </c>
      <c r="I28" s="79">
        <v>0</v>
      </c>
      <c r="J28" s="79">
        <v>0</v>
      </c>
      <c r="K28" s="80">
        <f t="shared" si="5"/>
      </c>
      <c r="L28" s="81"/>
      <c r="M28" s="223">
        <f t="shared" si="6"/>
        <v>0</v>
      </c>
      <c r="N28" s="224"/>
      <c r="O28" s="82"/>
      <c r="P28" s="225">
        <f ca="1" t="shared" si="7"/>
        <v>60</v>
      </c>
      <c r="Q28" s="226"/>
      <c r="R28" s="46"/>
      <c r="S28" s="178">
        <f t="shared" si="2"/>
      </c>
      <c r="T28" s="179">
        <f t="shared" si="2"/>
      </c>
      <c r="U28" s="179">
        <f t="shared" si="2"/>
      </c>
      <c r="V28" s="179">
        <f t="shared" si="2"/>
      </c>
      <c r="W28" s="179">
        <f t="shared" si="2"/>
      </c>
      <c r="X28" s="180">
        <f t="shared" si="2"/>
      </c>
      <c r="Z28" s="181"/>
      <c r="AA28" s="181"/>
      <c r="AB28" s="181"/>
      <c r="AC28" s="181"/>
      <c r="AD28" s="181"/>
      <c r="AE28" s="181"/>
      <c r="AH28" s="33"/>
      <c r="AI28" s="33"/>
      <c r="AJ28" s="33"/>
      <c r="AK28" s="33"/>
      <c r="AL28" s="53"/>
      <c r="AM28" s="53"/>
      <c r="AN28" s="53"/>
      <c r="AO28" s="39"/>
      <c r="AQ28" s="35">
        <f t="shared" si="8"/>
        <v>4</v>
      </c>
      <c r="AR28" s="33"/>
      <c r="AT28" s="24"/>
      <c r="AU28" s="24"/>
      <c r="AV28" s="53"/>
      <c r="AW28" s="53"/>
      <c r="AX28" s="53"/>
    </row>
    <row r="29" spans="1:50" s="35" customFormat="1" ht="21" customHeight="1" thickBot="1">
      <c r="A29" s="88" t="str">
        <f ca="1" t="shared" si="3"/>
        <v>BRE</v>
      </c>
      <c r="B29" s="89">
        <f ca="1" t="shared" si="3"/>
        <v>35</v>
      </c>
      <c r="C29" s="90">
        <v>6</v>
      </c>
      <c r="D29" s="182" t="str">
        <f ca="1" t="shared" si="4"/>
        <v>PARIS Leo</v>
      </c>
      <c r="E29" s="92" t="str">
        <f ca="1" t="shared" si="4"/>
        <v>M</v>
      </c>
      <c r="F29" s="92">
        <v>50</v>
      </c>
      <c r="G29" s="93">
        <v>10</v>
      </c>
      <c r="H29" s="93">
        <v>0</v>
      </c>
      <c r="I29" s="93">
        <v>10</v>
      </c>
      <c r="J29" s="93">
        <v>10</v>
      </c>
      <c r="K29" s="94">
        <f t="shared" si="5"/>
      </c>
      <c r="L29" s="95"/>
      <c r="M29" s="235">
        <f t="shared" si="6"/>
        <v>30</v>
      </c>
      <c r="N29" s="236"/>
      <c r="O29" s="82"/>
      <c r="P29" s="225">
        <f ca="1" t="shared" si="7"/>
        <v>80</v>
      </c>
      <c r="Q29" s="226"/>
      <c r="R29" s="46"/>
      <c r="S29" s="205">
        <f t="shared" si="2"/>
      </c>
      <c r="T29" s="184">
        <f t="shared" si="2"/>
      </c>
      <c r="U29" s="184">
        <f t="shared" si="2"/>
      </c>
      <c r="V29" s="184">
        <f t="shared" si="2"/>
      </c>
      <c r="W29" s="184">
        <f t="shared" si="2"/>
      </c>
      <c r="X29" s="185">
        <f t="shared" si="2"/>
      </c>
      <c r="Z29" s="181"/>
      <c r="AA29" s="181"/>
      <c r="AB29" s="181"/>
      <c r="AC29" s="181"/>
      <c r="AD29" s="181"/>
      <c r="AE29" s="181"/>
      <c r="AH29" s="33"/>
      <c r="AI29" s="33"/>
      <c r="AJ29" s="33"/>
      <c r="AK29" s="33"/>
      <c r="AL29" s="53"/>
      <c r="AM29" s="53"/>
      <c r="AN29" s="53"/>
      <c r="AO29" s="39"/>
      <c r="AQ29" s="35">
        <f t="shared" si="8"/>
        <v>4</v>
      </c>
      <c r="AR29" s="24"/>
      <c r="AT29" s="24"/>
      <c r="AU29" s="24"/>
      <c r="AV29" s="53"/>
      <c r="AW29" s="53"/>
      <c r="AX29" s="53"/>
    </row>
    <row r="30" spans="1:50" s="35" customFormat="1" ht="21" customHeight="1">
      <c r="A30" s="39"/>
      <c r="B30" s="39"/>
      <c r="C30" s="283" t="s">
        <v>101</v>
      </c>
      <c r="D30" s="283"/>
      <c r="E30" s="283"/>
      <c r="F30" s="283"/>
      <c r="G30" s="283"/>
      <c r="H30" s="283"/>
      <c r="I30" s="283"/>
      <c r="J30" s="283"/>
      <c r="K30" s="283"/>
      <c r="L30" s="283"/>
      <c r="M30" s="282" t="s">
        <v>102</v>
      </c>
      <c r="N30" s="282"/>
      <c r="O30" s="282"/>
      <c r="P30" s="282"/>
      <c r="Q30" s="282"/>
      <c r="R30" s="46"/>
      <c r="AH30" s="33"/>
      <c r="AI30" s="33"/>
      <c r="AJ30" s="33"/>
      <c r="AK30" s="33"/>
      <c r="AL30" s="53"/>
      <c r="AM30" s="53"/>
      <c r="AN30" s="53"/>
      <c r="AO30" s="39"/>
      <c r="AR30" s="24"/>
      <c r="AT30" s="24"/>
      <c r="AU30" s="24"/>
      <c r="AV30" s="53"/>
      <c r="AW30" s="53"/>
      <c r="AX30" s="53"/>
    </row>
    <row r="31" spans="1:50" s="35" customFormat="1" ht="21" customHeight="1">
      <c r="A31" s="39"/>
      <c r="B31" s="39"/>
      <c r="C31" s="108"/>
      <c r="R31" s="105"/>
      <c r="S31" s="33"/>
      <c r="T31" s="33"/>
      <c r="U31" s="33"/>
      <c r="V31" s="33"/>
      <c r="W31" s="33"/>
      <c r="X31" s="33"/>
      <c r="Y31" s="53"/>
      <c r="Z31" s="33"/>
      <c r="AA31" s="33"/>
      <c r="AB31" s="33"/>
      <c r="AC31" s="33"/>
      <c r="AD31" s="33"/>
      <c r="AE31" s="33"/>
      <c r="AH31" s="33"/>
      <c r="AI31" s="33"/>
      <c r="AJ31" s="33"/>
      <c r="AK31" s="33"/>
      <c r="AL31" s="53"/>
      <c r="AM31" s="53"/>
      <c r="AN31" s="53"/>
      <c r="AO31" s="39"/>
      <c r="AR31" s="24"/>
      <c r="AT31" s="24"/>
      <c r="AU31" s="24"/>
      <c r="AV31" s="53"/>
      <c r="AW31" s="53"/>
      <c r="AX31" s="53"/>
    </row>
    <row r="32" spans="1:50" s="35" customFormat="1" ht="21" customHeight="1">
      <c r="A32" s="39"/>
      <c r="B32" s="39"/>
      <c r="C32" s="108"/>
      <c r="R32" s="102"/>
      <c r="S32" s="102"/>
      <c r="T32" s="102"/>
      <c r="U32" s="102"/>
      <c r="V32" s="102"/>
      <c r="W32" s="102"/>
      <c r="X32" s="102"/>
      <c r="Y32" s="102"/>
      <c r="Z32" s="53"/>
      <c r="AA32" s="103"/>
      <c r="AB32" s="103"/>
      <c r="AC32" s="104"/>
      <c r="AD32" s="105"/>
      <c r="AE32" s="105"/>
      <c r="AF32" s="53"/>
      <c r="AG32" s="53"/>
      <c r="AH32" s="53"/>
      <c r="AI32" s="53"/>
      <c r="AN32" s="106"/>
      <c r="AO32" s="106"/>
      <c r="AP32" s="106"/>
      <c r="AR32" s="53"/>
      <c r="AS32" s="53"/>
      <c r="AT32" s="107"/>
      <c r="AU32" s="24"/>
      <c r="AV32" s="24"/>
      <c r="AW32" s="24"/>
      <c r="AX32" s="24"/>
    </row>
    <row r="33" spans="1:50" s="35" customFormat="1" ht="21" customHeight="1">
      <c r="A33" s="39"/>
      <c r="B33" s="39"/>
      <c r="C33" s="108"/>
      <c r="D33" s="39"/>
      <c r="E33" s="39"/>
      <c r="F33" s="39"/>
      <c r="G33" s="39"/>
      <c r="H33" s="39"/>
      <c r="I33" s="39"/>
      <c r="J33" s="39"/>
      <c r="K33" s="39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53"/>
      <c r="AA33" s="103"/>
      <c r="AB33" s="103"/>
      <c r="AC33" s="104"/>
      <c r="AD33" s="105"/>
      <c r="AE33" s="105"/>
      <c r="AF33" s="53"/>
      <c r="AG33" s="53"/>
      <c r="AH33" s="53"/>
      <c r="AI33" s="53"/>
      <c r="AN33" s="106"/>
      <c r="AO33" s="106"/>
      <c r="AP33" s="106"/>
      <c r="AR33" s="53"/>
      <c r="AS33" s="53"/>
      <c r="AT33" s="107"/>
      <c r="AU33" s="24"/>
      <c r="AV33" s="33"/>
      <c r="AW33" s="24"/>
      <c r="AX33" s="24"/>
    </row>
    <row r="34" spans="1:50" s="35" customFormat="1" ht="21" customHeight="1" hidden="1">
      <c r="A34" s="37"/>
      <c r="B34" s="37"/>
      <c r="C34" s="37"/>
      <c r="D34" s="109"/>
      <c r="E34" s="109"/>
      <c r="F34" s="109"/>
      <c r="G34" s="109"/>
      <c r="H34" s="109"/>
      <c r="I34" s="109"/>
      <c r="J34" s="109"/>
      <c r="K34" s="109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Z34" s="44"/>
      <c r="AA34" s="44"/>
      <c r="AB34" s="44"/>
      <c r="AC34" s="44"/>
      <c r="AD34" s="44"/>
      <c r="AE34" s="44"/>
      <c r="AF34" s="110"/>
      <c r="AG34" s="110"/>
      <c r="AH34" s="110"/>
      <c r="AI34" s="110"/>
      <c r="AJ34" s="110"/>
      <c r="AK34" s="37"/>
      <c r="AR34" s="53"/>
      <c r="AS34" s="53"/>
      <c r="AT34" s="107"/>
      <c r="AU34" s="33"/>
      <c r="AV34" s="33"/>
      <c r="AW34" s="24"/>
      <c r="AX34" s="24"/>
    </row>
    <row r="35" spans="1:46" s="35" customFormat="1" ht="14.25" customHeight="1" hidden="1">
      <c r="A35" s="37"/>
      <c r="B35" s="37"/>
      <c r="C35" s="55">
        <f>COUNT(L35:Z35,Z42:AE42)</f>
        <v>10</v>
      </c>
      <c r="D35" s="55"/>
      <c r="G35" s="227" t="s">
        <v>103</v>
      </c>
      <c r="H35" s="228"/>
      <c r="I35" s="228"/>
      <c r="J35" s="228"/>
      <c r="K35" s="229"/>
      <c r="L35" s="111">
        <v>1</v>
      </c>
      <c r="M35" s="111">
        <v>2</v>
      </c>
      <c r="N35" s="111">
        <v>3</v>
      </c>
      <c r="O35" s="111"/>
      <c r="P35" s="111">
        <v>4</v>
      </c>
      <c r="Q35" s="111">
        <v>5</v>
      </c>
      <c r="R35" s="111">
        <v>6</v>
      </c>
      <c r="S35" s="112">
        <v>7</v>
      </c>
      <c r="T35" s="112"/>
      <c r="U35" s="111">
        <v>8</v>
      </c>
      <c r="V35" s="111"/>
      <c r="W35" s="111">
        <v>9</v>
      </c>
      <c r="X35" s="111"/>
      <c r="Y35" s="111">
        <v>10</v>
      </c>
      <c r="Z35" s="111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4"/>
      <c r="AL35" s="44"/>
      <c r="AM35" s="44"/>
      <c r="AN35" s="44"/>
      <c r="AO35" s="44"/>
      <c r="AT35" s="43"/>
    </row>
    <row r="36" spans="1:46" s="35" customFormat="1" ht="14.25" customHeight="1" hidden="1">
      <c r="A36" s="37"/>
      <c r="B36" s="37"/>
      <c r="G36" s="230" t="s">
        <v>104</v>
      </c>
      <c r="H36" s="231"/>
      <c r="I36" s="231"/>
      <c r="J36" s="231"/>
      <c r="K36" s="232"/>
      <c r="L36" s="111">
        <v>1</v>
      </c>
      <c r="M36" s="111">
        <v>1</v>
      </c>
      <c r="N36" s="111">
        <v>1</v>
      </c>
      <c r="O36" s="111"/>
      <c r="P36" s="111">
        <v>2</v>
      </c>
      <c r="Q36" s="111">
        <v>2</v>
      </c>
      <c r="R36" s="111">
        <v>2</v>
      </c>
      <c r="S36" s="112">
        <v>3</v>
      </c>
      <c r="T36" s="112"/>
      <c r="U36" s="111">
        <v>3</v>
      </c>
      <c r="V36" s="111"/>
      <c r="W36" s="111">
        <v>4</v>
      </c>
      <c r="X36" s="111"/>
      <c r="Y36" s="111">
        <v>4</v>
      </c>
      <c r="Z36" s="111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4"/>
      <c r="AL36" s="44"/>
      <c r="AM36" s="44"/>
      <c r="AN36" s="44"/>
      <c r="AO36" s="44"/>
      <c r="AT36" s="43"/>
    </row>
    <row r="37" spans="1:46" s="35" customFormat="1" ht="14.25" customHeight="1" hidden="1">
      <c r="A37" s="37"/>
      <c r="B37" s="37"/>
      <c r="C37" s="55"/>
      <c r="G37" s="230" t="s">
        <v>105</v>
      </c>
      <c r="H37" s="231"/>
      <c r="I37" s="231"/>
      <c r="J37" s="231"/>
      <c r="K37" s="232"/>
      <c r="L37" s="111"/>
      <c r="M37" s="111"/>
      <c r="N37" s="111"/>
      <c r="O37" s="111"/>
      <c r="P37" s="111"/>
      <c r="Q37" s="111"/>
      <c r="R37" s="111"/>
      <c r="S37" s="112"/>
      <c r="T37" s="112"/>
      <c r="U37" s="111"/>
      <c r="V37" s="111"/>
      <c r="W37" s="111"/>
      <c r="X37" s="111"/>
      <c r="Y37" s="111"/>
      <c r="Z37" s="111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4"/>
      <c r="AL37" s="44"/>
      <c r="AM37" s="44"/>
      <c r="AN37" s="44"/>
      <c r="AO37" s="44"/>
      <c r="AT37" s="43"/>
    </row>
    <row r="38" spans="1:46" s="35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115"/>
      <c r="AL38" s="3"/>
      <c r="AM38" s="3"/>
      <c r="AN38" s="3"/>
      <c r="AO38" s="3"/>
      <c r="AP38" s="3"/>
      <c r="AQ38" s="3"/>
      <c r="AR38" s="3"/>
      <c r="AS38" s="3"/>
      <c r="AT38" s="7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16">
        <v>10</v>
      </c>
      <c r="M39" s="116">
        <v>0</v>
      </c>
      <c r="N39" s="116">
        <v>0</v>
      </c>
      <c r="O39" s="116"/>
      <c r="P39" s="116">
        <v>0</v>
      </c>
      <c r="Q39" s="116">
        <v>0</v>
      </c>
      <c r="R39" s="116">
        <v>0</v>
      </c>
      <c r="S39" s="116">
        <v>0</v>
      </c>
      <c r="T39" s="116"/>
      <c r="U39" s="116">
        <v>0</v>
      </c>
      <c r="V39" s="116"/>
      <c r="W39" s="116">
        <v>10</v>
      </c>
      <c r="X39" s="116"/>
      <c r="Y39" s="116">
        <v>0</v>
      </c>
      <c r="Z39" s="11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2:26" ht="15" hidden="1"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</row>
    <row r="41" ht="5.25" customHeight="1" hidden="1"/>
    <row r="42" spans="4:31" ht="14.25" customHeight="1" hidden="1">
      <c r="D42" s="35"/>
      <c r="Y42" s="3"/>
      <c r="Z42" s="117"/>
      <c r="AA42" s="117"/>
      <c r="AB42" s="117"/>
      <c r="AC42" s="117"/>
      <c r="AD42" s="117"/>
      <c r="AE42" s="117"/>
    </row>
    <row r="43" spans="4:31" ht="15" hidden="1">
      <c r="D43" s="35"/>
      <c r="Z43" s="116"/>
      <c r="AA43" s="116"/>
      <c r="AB43" s="116"/>
      <c r="AC43" s="116"/>
      <c r="AD43" s="116"/>
      <c r="AE43" s="116"/>
    </row>
    <row r="44" spans="26:31" ht="15" hidden="1">
      <c r="Z44" s="116"/>
      <c r="AA44" s="116"/>
      <c r="AB44" s="116"/>
      <c r="AC44" s="116"/>
      <c r="AD44" s="116"/>
      <c r="AE44" s="116"/>
    </row>
    <row r="45" ht="4.5" customHeight="1" hidden="1"/>
    <row r="46" spans="26:31" ht="15" hidden="1">
      <c r="Z46" s="116"/>
      <c r="AA46" s="116"/>
      <c r="AB46" s="116"/>
      <c r="AC46" s="116"/>
      <c r="AD46" s="116"/>
      <c r="AE46" s="116"/>
    </row>
    <row r="47" spans="26:31" ht="15" hidden="1">
      <c r="Z47" s="116"/>
      <c r="AA47" s="116"/>
      <c r="AB47" s="116"/>
      <c r="AC47" s="116"/>
      <c r="AD47" s="116"/>
      <c r="AE47" s="116"/>
    </row>
  </sheetData>
  <sheetProtection selectLockedCells="1"/>
  <mergeCells count="43">
    <mergeCell ref="M28:N28"/>
    <mergeCell ref="P28:Q28"/>
    <mergeCell ref="M29:N29"/>
    <mergeCell ref="P29:Q29"/>
    <mergeCell ref="M30:Q30"/>
    <mergeCell ref="G35:K35"/>
    <mergeCell ref="G36:K36"/>
    <mergeCell ref="G37:K37"/>
    <mergeCell ref="C30:L30"/>
    <mergeCell ref="M26:N26"/>
    <mergeCell ref="P26:Q26"/>
    <mergeCell ref="M27:N27"/>
    <mergeCell ref="P27:Q27"/>
    <mergeCell ref="S20:X20"/>
    <mergeCell ref="M25:N25"/>
    <mergeCell ref="P25:Q25"/>
    <mergeCell ref="S22:X22"/>
    <mergeCell ref="M23:N23"/>
    <mergeCell ref="P23:Q23"/>
    <mergeCell ref="M24:N24"/>
    <mergeCell ref="P24:Q24"/>
    <mergeCell ref="G12:K12"/>
    <mergeCell ref="G13:K13"/>
    <mergeCell ref="G14:K14"/>
    <mergeCell ref="S19:X19"/>
    <mergeCell ref="G9:K9"/>
    <mergeCell ref="G4:K6"/>
    <mergeCell ref="G10:K10"/>
    <mergeCell ref="G11:K11"/>
    <mergeCell ref="Z2:Z3"/>
    <mergeCell ref="AC5:AE6"/>
    <mergeCell ref="M6:O6"/>
    <mergeCell ref="G8:K8"/>
    <mergeCell ref="D5:F5"/>
    <mergeCell ref="M5:W5"/>
    <mergeCell ref="Z5:AB6"/>
    <mergeCell ref="X1:Z1"/>
    <mergeCell ref="D2:F2"/>
    <mergeCell ref="G2:K2"/>
    <mergeCell ref="M2:N2"/>
    <mergeCell ref="O2:R2"/>
    <mergeCell ref="X2:X3"/>
    <mergeCell ref="Y2:Y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Roger</cp:lastModifiedBy>
  <dcterms:created xsi:type="dcterms:W3CDTF">2015-06-08T07:49:20Z</dcterms:created>
  <dcterms:modified xsi:type="dcterms:W3CDTF">2015-06-08T08:04:45Z</dcterms:modified>
  <cp:category/>
  <cp:version/>
  <cp:contentType/>
  <cp:contentStatus/>
</cp:coreProperties>
</file>