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firstSheet="5" activeTab="8"/>
  </bookViews>
  <sheets>
    <sheet name="10 -  J1 J2 J3 Sen P40 F M" sheetId="1" r:id="rId1"/>
    <sheet name="11 -  C1 C2 C3 F M" sheetId="2" r:id="rId2"/>
    <sheet name="12 -  C1 C2 C3 F M" sheetId="3" r:id="rId3"/>
    <sheet name="13 -  C1 C2 C3 F M" sheetId="4" r:id="rId4"/>
    <sheet name="14 -  C1 C2 C3 F M" sheetId="5" r:id="rId5"/>
    <sheet name="8 -  Jun Sen P40 F 3D" sheetId="6" r:id="rId6"/>
    <sheet name="7 -  Cad Jun Sen P40 F DAN" sheetId="7" r:id="rId7"/>
    <sheet name="8 -  Cad Jun Sen P40 F DAN" sheetId="8" r:id="rId8"/>
    <sheet name="9 -  J1 J2 J3 Sen P40 F M" sheetId="9" r:id="rId9"/>
  </sheets>
  <definedNames>
    <definedName name="PouleN°" localSheetId="0">'10 -  J1 J2 J3 Sen P40 F M'!$AC$5</definedName>
    <definedName name="PouleN°" localSheetId="1">'11 -  C1 C2 C3 F M'!$AC$5</definedName>
    <definedName name="PouleN°" localSheetId="2">'12 -  C1 C2 C3 F M'!$AC$5</definedName>
    <definedName name="PouleN°" localSheetId="3">'13 -  C1 C2 C3 F M'!$AC$5</definedName>
    <definedName name="PouleN°" localSheetId="4">'14 -  C1 C2 C3 F M'!$AC$5</definedName>
    <definedName name="PouleN°" localSheetId="6">'7 -  Cad Jun Sen P40 F DAN'!$AC$5</definedName>
    <definedName name="PouleN°" localSheetId="7">'8 -  Cad Jun Sen P40 F DAN'!$AC$5</definedName>
    <definedName name="PouleN°" localSheetId="5">'8 -  Jun Sen P40 F 3D'!$AC$5</definedName>
    <definedName name="PouleN°" localSheetId="8">'9 -  J1 J2 J3 Sen P40 F M'!$AC$5</definedName>
    <definedName name="_xlnm.Print_Area" localSheetId="0">'10 -  J1 J2 J3 Sen P40 F M'!$C$1:$AE$30</definedName>
    <definedName name="_xlnm.Print_Area" localSheetId="1">'11 -  C1 C2 C3 F M'!$C$1:$AJ$34</definedName>
    <definedName name="_xlnm.Print_Area" localSheetId="2">'12 -  C1 C2 C3 F M'!$C$1:$AE$32</definedName>
    <definedName name="_xlnm.Print_Area" localSheetId="3">'13 -  C1 C2 C3 F M'!$C$1:$AE$32</definedName>
    <definedName name="_xlnm.Print_Area" localSheetId="4">'14 -  C1 C2 C3 F M'!$C$1:$AE$31</definedName>
    <definedName name="_xlnm.Print_Area" localSheetId="6">'7 -  Cad Jun Sen P40 F DAN'!$C$1:$AE$32</definedName>
    <definedName name="_xlnm.Print_Area" localSheetId="7">'8 -  Cad Jun Sen P40 F DAN'!$C$1:$AJ$34</definedName>
    <definedName name="_xlnm.Print_Area" localSheetId="5">'8 -  Jun Sen P40 F 3D'!$C$1:$AE$32</definedName>
    <definedName name="_xlnm.Print_Area" localSheetId="8">'9 -  J1 J2 J3 Sen P40 F M'!$C$1:$AE$31</definedName>
  </definedNames>
  <calcPr fullCalcOnLoad="1"/>
</workbook>
</file>

<file path=xl/sharedStrings.xml><?xml version="1.0" encoding="utf-8"?>
<sst xmlns="http://schemas.openxmlformats.org/spreadsheetml/2006/main" count="1369" uniqueCount="299">
  <si>
    <t>N° de TAPIS</t>
  </si>
  <si>
    <t>Catégorie</t>
  </si>
  <si>
    <t>10 -  J1 J2 J3 Sen P40 F M</t>
  </si>
  <si>
    <t>Date: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</si>
  <si>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</si>
  <si>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</si>
  <si>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</si>
  <si>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</si>
  <si>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</si>
  <si>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</si>
  <si>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</si>
  <si>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</si>
  <si>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</si>
  <si>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</si>
  <si>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</si>
  <si>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</si>
  <si>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</si>
  <si>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</si>
  <si>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</si>
  <si>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</si>
  <si>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</si>
  <si>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</si>
  <si>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</si>
  <si>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</si>
  <si>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</si>
  <si>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</si>
  <si>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</si>
  <si>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</si>
  <si>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</si>
  <si>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</si>
  <si>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</si>
  <si>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L8:Z8</t>
  </si>
  <si>
    <t>PDL</t>
  </si>
  <si>
    <t>BOURMAULT Christelle</t>
  </si>
  <si>
    <t>M</t>
  </si>
  <si>
    <t>JUDO CLUB LES HERBIERS</t>
  </si>
  <si>
    <t>000</t>
  </si>
  <si>
    <t>000.1</t>
  </si>
  <si>
    <t>L8,O8,R8,U8,Y8</t>
  </si>
  <si>
    <t>ROUILLER Salome</t>
  </si>
  <si>
    <t>JUDO ATLANTIC CLUB</t>
  </si>
  <si>
    <t>101</t>
  </si>
  <si>
    <t>L8,Q8,S8,V8,Z8</t>
  </si>
  <si>
    <t>HERNANDEZ Maeva</t>
  </si>
  <si>
    <t>U.S.ARNAGE</t>
  </si>
  <si>
    <t>020</t>
  </si>
  <si>
    <t>M8,P8,R8,W8,Z8</t>
  </si>
  <si>
    <t>BAZIN Clementine</t>
  </si>
  <si>
    <t>J.C.DE HERIC</t>
  </si>
  <si>
    <t>100</t>
  </si>
  <si>
    <t>M8,O8,T8,V8,X8</t>
  </si>
  <si>
    <t>BRE</t>
  </si>
  <si>
    <t>CRUARD Ludivine</t>
  </si>
  <si>
    <t>JUDO ARGOET GOLFE</t>
  </si>
  <si>
    <t>001</t>
  </si>
  <si>
    <t>100.1</t>
  </si>
  <si>
    <t>N8,Q8,T8,W8,Y8</t>
  </si>
  <si>
    <t>RENARD Valerie</t>
  </si>
  <si>
    <t>JUDO CLUB CENTRE SARTHE</t>
  </si>
  <si>
    <t>100,1</t>
  </si>
  <si>
    <t>100.2</t>
  </si>
  <si>
    <t>N8,P8,S8,U8,X8</t>
  </si>
  <si>
    <t>Combats supplémentaires</t>
  </si>
  <si>
    <t>N° poule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</si>
  <si>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</si>
  <si>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</si>
  <si>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</si>
  <si>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</si>
  <si>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</si>
  <si>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</si>
  <si>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</si>
  <si>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</si>
  <si>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</si>
  <si>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</si>
  <si>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</si>
  <si>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T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</si>
  <si>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</si>
  <si>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</si>
  <si>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</si>
  <si>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</si>
  <si>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</si>
  <si>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11 -  C1 C2 C3 F M</t>
  </si>
  <si>
    <t>3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</si>
  <si>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</si>
  <si>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</si>
  <si>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</si>
  <si>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</si>
  <si>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</si>
  <si>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</si>
  <si>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</si>
  <si>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</si>
  <si>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</si>
  <si>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</si>
  <si>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</si>
  <si>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</si>
  <si>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</si>
  <si>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</si>
  <si>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</si>
  <si>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</si>
  <si>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L8:AJ8</t>
  </si>
  <si>
    <t>SIRE Marine</t>
  </si>
  <si>
    <t>AIZENAY JUDO CLUB</t>
  </si>
  <si>
    <t>L8,Q8,V8,AA8,AE8,G20,H20,I20,J20</t>
  </si>
  <si>
    <t>GOREAU Lucie</t>
  </si>
  <si>
    <t>JUDO COTE DE LUMIERE</t>
  </si>
  <si>
    <t>021</t>
  </si>
  <si>
    <t>022</t>
  </si>
  <si>
    <t>N8,S8,W8,AC8,AF8,G20,K20,G21,H21</t>
  </si>
  <si>
    <t>TBO</t>
  </si>
  <si>
    <t>DUCROCQ Elisa</t>
  </si>
  <si>
    <t>J.C. DU PERCHE SENONCHOIS</t>
  </si>
  <si>
    <t>011</t>
  </si>
  <si>
    <t>L8,T8,Y8,AD8,AH8,K20,I21,J21,K21</t>
  </si>
  <si>
    <t>LECOQ Zoe</t>
  </si>
  <si>
    <t>ALLIANCE JUDO 53</t>
  </si>
  <si>
    <t>N8,R8,V8,Z8,AI8,L20,M20,N20,I21</t>
  </si>
  <si>
    <t>BOUDRY Elise</t>
  </si>
  <si>
    <t>010</t>
  </si>
  <si>
    <t>O8,T8,AA8,AF8,AJ8,L20,O20,P20,L21</t>
  </si>
  <si>
    <t>PONTOIZEAU Pauline</t>
  </si>
  <si>
    <t>JUDO CLUB COMMEQUIERS</t>
  </si>
  <si>
    <t>Q8,U8,W8,AD8,AG8,M20,O20,M21,N21</t>
  </si>
  <si>
    <t>CHARRIER Marie</t>
  </si>
  <si>
    <t>JUDO CLUB LUCQUOIS</t>
  </si>
  <si>
    <t>010.1</t>
  </si>
  <si>
    <t>P8,S8,Y8,AB8,AE8,N20,P20,M21,O21</t>
  </si>
  <si>
    <t>BLIN Samantha</t>
  </si>
  <si>
    <t>JC CHAMPAGNE CONLINOISE</t>
  </si>
  <si>
    <t>M8,R8,X8,AC8,AH8,H20,L21,N21,O21</t>
  </si>
  <si>
    <t>ORAIN Laurinne</t>
  </si>
  <si>
    <t>JUDO CLUB DU PAYS GALLO</t>
  </si>
  <si>
    <t>O8,U8,X8,AB8,AI8,I20,G21,J21,P21</t>
  </si>
  <si>
    <t>CASTELLIER Raissa</t>
  </si>
  <si>
    <t>CLUB JUDO RETIERS</t>
  </si>
  <si>
    <t>103</t>
  </si>
  <si>
    <t>M8,P8,Z8,AG8,AJ8,J20,H21,K21,P21</t>
  </si>
  <si>
    <t>Combats non faits
pour d'éventuels rattrapages</t>
  </si>
  <si>
    <t>1x8</t>
  </si>
  <si>
    <t>1x9</t>
  </si>
  <si>
    <t>1x10</t>
  </si>
  <si>
    <t>4x7</t>
  </si>
  <si>
    <t>5x7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</si>
  <si>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</si>
  <si>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</si>
  <si>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</si>
  <si>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</si>
  <si>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</si>
  <si>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</si>
  <si>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</si>
  <si>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</si>
  <si>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</si>
  <si>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G20:P21</t>
  </si>
  <si>
    <t>Combats de rattrapage</t>
  </si>
  <si>
    <t>C</t>
  </si>
  <si>
    <t>12 -  C1 C2 C3 F M</t>
  </si>
  <si>
    <t>4</t>
  </si>
  <si>
    <t>L8:AE8</t>
  </si>
  <si>
    <t>BRUNET Romane</t>
  </si>
  <si>
    <t>C.P.B. RENNES</t>
  </si>
  <si>
    <t>001.1</t>
  </si>
  <si>
    <t>003</t>
  </si>
  <si>
    <t>000.3</t>
  </si>
  <si>
    <t>L8,P8,U8,AA8,AD8,G20,H20</t>
  </si>
  <si>
    <t>MASCIULEWICZ Laurie</t>
  </si>
  <si>
    <t>JUDO CHATEAU-RENAULT</t>
  </si>
  <si>
    <t>M8,Q8,T8,V8,AB8,G20,I20</t>
  </si>
  <si>
    <t>HEBERT Louise</t>
  </si>
  <si>
    <t>JUDO CLUB DU MANS</t>
  </si>
  <si>
    <t>000.2</t>
  </si>
  <si>
    <t>M8,S8,W8,Z8,AC8,H20,J20</t>
  </si>
  <si>
    <t>ROUSTEL Jade</t>
  </si>
  <si>
    <t>L8,N8,R8,V8,Y8,J20,K20</t>
  </si>
  <si>
    <t>ROCHAIS Marlene</t>
  </si>
  <si>
    <t>DOJO PAIMBLOTIN</t>
  </si>
  <si>
    <t>N8,P8,S8,X8,AB8,L20,M20</t>
  </si>
  <si>
    <t>BIZEUL Gomelet Aglae</t>
  </si>
  <si>
    <t>SAINT DENIS DE GASTINES</t>
  </si>
  <si>
    <t>010.2</t>
  </si>
  <si>
    <t>000.4</t>
  </si>
  <si>
    <t>O8,Q8,U8,AC8,AE8,K20,L20</t>
  </si>
  <si>
    <t>PC</t>
  </si>
  <si>
    <t>GATARD Aurelle</t>
  </si>
  <si>
    <t>JC DU BOCAGE BRESSUIRAIS</t>
  </si>
  <si>
    <t>T8,W8,Y8,AA8,AE8,M20,N20</t>
  </si>
  <si>
    <t>PATRIGNANI Romane</t>
  </si>
  <si>
    <t>ANTONNIERE JUDO CLUB 72</t>
  </si>
  <si>
    <t>001.2</t>
  </si>
  <si>
    <t>O8,R8,X8,Z8,AD8,I20,N20</t>
  </si>
  <si>
    <t>G20:N20</t>
  </si>
  <si>
    <t>10</t>
  </si>
  <si>
    <t>13 -  C1 C2 C3 F M</t>
  </si>
  <si>
    <t>PEROCHEAU Johanna</t>
  </si>
  <si>
    <t>VENDEE JUDO</t>
  </si>
  <si>
    <t>ROCHE Anais</t>
  </si>
  <si>
    <t>CS ALLONNAIS</t>
  </si>
  <si>
    <t>VETILLARD Marion</t>
  </si>
  <si>
    <t>DOJO TRELAZEEN</t>
  </si>
  <si>
    <t>CHARLOUP Ariane</t>
  </si>
  <si>
    <t>HORNEBECK Joelle</t>
  </si>
  <si>
    <t>A S LUYNOISE</t>
  </si>
  <si>
    <t>020.1</t>
  </si>
  <si>
    <t>ROUSSEAU Melody</t>
  </si>
  <si>
    <t>ASB REZE</t>
  </si>
  <si>
    <t>BOCHE Julie</t>
  </si>
  <si>
    <t>112</t>
  </si>
  <si>
    <t>LIGOT Pauline</t>
  </si>
  <si>
    <t>14 -  C1 C2 C3 F M</t>
  </si>
  <si>
    <t xml:space="preserve"> </t>
  </si>
  <si>
    <t>L8:AB8</t>
  </si>
  <si>
    <t>CHERAMY Ludivine</t>
  </si>
  <si>
    <t>STADE LOUPEEN JUDO</t>
  </si>
  <si>
    <t>O8,S8,W8,AA8,G20,H20</t>
  </si>
  <si>
    <t>TESSEREAU Emeline</t>
  </si>
  <si>
    <t>J.C. DU BASSIN SAUMUROIS</t>
  </si>
  <si>
    <t>L8,O8,R8,V8,Z8,I20</t>
  </si>
  <si>
    <t>LAMOTTE Melanie</t>
  </si>
  <si>
    <t>JUDO CLUB TOURAINE</t>
  </si>
  <si>
    <t>M8,P8,S8,V8,Y8,J20</t>
  </si>
  <si>
    <t>PELTIER Justine</t>
  </si>
  <si>
    <t>U S ELECTRIQUE AVOINE-BEAUMONT</t>
  </si>
  <si>
    <t>N8,Q8,T8,W8,Z8,J20</t>
  </si>
  <si>
    <t>COSSON Aline</t>
  </si>
  <si>
    <t>110</t>
  </si>
  <si>
    <t>M8,Q8,U8,X8,AA8,I20</t>
  </si>
  <si>
    <t>MENARD Lucie</t>
  </si>
  <si>
    <t>L8,P8,T8,X8,AB8,G20</t>
  </si>
  <si>
    <t>FILMOTTE Rachel</t>
  </si>
  <si>
    <t>ECOLE JUDO JUJITSU DE CHOLET</t>
  </si>
  <si>
    <t>N8,R8,U8,Y8,AB8,H20</t>
  </si>
  <si>
    <t>G20:J20</t>
  </si>
  <si>
    <t>F</t>
  </si>
  <si>
    <t>102</t>
  </si>
  <si>
    <t>8 -  Jun Sen P40 F 3D</t>
  </si>
  <si>
    <t>LE Naour Apolline</t>
  </si>
  <si>
    <t>DOJO SANSHIRO</t>
  </si>
  <si>
    <t>STEPHAN Marie Morgane</t>
  </si>
  <si>
    <t>020.2</t>
  </si>
  <si>
    <t>PESCHEUX Jessica</t>
  </si>
  <si>
    <t>JUDO CLUB CARQUEFOU</t>
  </si>
  <si>
    <t>BELLIOT Emmanuelle</t>
  </si>
  <si>
    <t>JUDO CLUB GUERANDAIS</t>
  </si>
  <si>
    <t>DA Costa Julie</t>
  </si>
  <si>
    <t>JC NAZAIRIEN</t>
  </si>
  <si>
    <t>IDF</t>
  </si>
  <si>
    <t>DONNEGER Isabelle</t>
  </si>
  <si>
    <t>J.C.VELIZY VILLACOUBLAY</t>
  </si>
  <si>
    <t>VELLA Sophie</t>
  </si>
  <si>
    <t>U.S.M. GAMBAIS</t>
  </si>
  <si>
    <t>CLOUTEAU Stephanie</t>
  </si>
  <si>
    <t>000.H</t>
  </si>
  <si>
    <t>7 -  Cad Jun Sen P40 F DAN</t>
  </si>
  <si>
    <t>5</t>
  </si>
  <si>
    <t>LEDROIT Camille</t>
  </si>
  <si>
    <t>LIM</t>
  </si>
  <si>
    <t>ROBIN Tiphaine</t>
  </si>
  <si>
    <t>2</t>
  </si>
  <si>
    <t>JUDO CLUB COUZEIXOIS - SLC</t>
  </si>
  <si>
    <t>111.1</t>
  </si>
  <si>
    <t>BUAIN Emeline</t>
  </si>
  <si>
    <t>FRABOULET Alexandra</t>
  </si>
  <si>
    <t>J C VILLENEUVOIS</t>
  </si>
  <si>
    <t>LEBOUCHER Tiphanie</t>
  </si>
  <si>
    <t>JUDO CLUB LES ROSIERS/LOIRE</t>
  </si>
  <si>
    <t>TAILLANDIER Camille</t>
  </si>
  <si>
    <t>JC BEAUFORTAIS</t>
  </si>
  <si>
    <t>SEVIN Nolwenn</t>
  </si>
  <si>
    <t>AJ22</t>
  </si>
  <si>
    <t>ROCHER Pauline</t>
  </si>
  <si>
    <t>J.C. RICHELAIS</t>
  </si>
  <si>
    <t>8 -  Cad Jun Sen P40 F DAN</t>
  </si>
  <si>
    <t>AIRIAUD Valentine</t>
  </si>
  <si>
    <t>JUDO 85</t>
  </si>
  <si>
    <t>FASSOT Elisa</t>
  </si>
  <si>
    <t>JUDO CLUB CHINON</t>
  </si>
  <si>
    <t>SIESS Violaine</t>
  </si>
  <si>
    <t>MAHE Justine</t>
  </si>
  <si>
    <t>KETSUGO ANGERS</t>
  </si>
  <si>
    <t>HAULBERT Valerie</t>
  </si>
  <si>
    <t>J C DES MAUGES</t>
  </si>
  <si>
    <t>GRANDISSON Katia</t>
  </si>
  <si>
    <t>LEDROIT Natacha</t>
  </si>
  <si>
    <t>METAIS Julie</t>
  </si>
  <si>
    <t>PICARD Lea</t>
  </si>
  <si>
    <t>JUDO JUJITSU MURS-ERIGNE</t>
  </si>
  <si>
    <t>LALANNE Nadege</t>
  </si>
  <si>
    <t>9 -  J1 J2 J3 Sen P40 F M</t>
  </si>
  <si>
    <t>DELAMARRE Gwenaelle</t>
  </si>
  <si>
    <t>UNION CHOLET JUDO 49</t>
  </si>
  <si>
    <t>VIGNON Claire</t>
  </si>
  <si>
    <t>ALLIANCE JUDO RENNES</t>
  </si>
  <si>
    <t>FLEUREAU Manon</t>
  </si>
  <si>
    <t>JUDO CLUB DE SEMBLANCAY</t>
  </si>
  <si>
    <t>ROBIDOU Glannon</t>
  </si>
  <si>
    <t>KEN GO JUDO JUJITSU</t>
  </si>
  <si>
    <t>AQU</t>
  </si>
  <si>
    <t>DA Silva Isabelle</t>
  </si>
  <si>
    <t>JUDO CLUB DE LA POSSONNIERE</t>
  </si>
  <si>
    <t>BELLANGER Severine</t>
  </si>
  <si>
    <t>BULOT-EMERY Floriane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</si>
</sst>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71">
    <xf numFmtId="0" fontId="0" fillId="0" borderId="0" xfId="0" applyFont="1" applyAlignment="1">
      <alignment/>
    </xf>
    <xf numFmtId="0" fontId="19" fillId="0" borderId="0" xfId="50" applyFont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center" vertical="center" shrinkToFit="1"/>
      <protection hidden="1"/>
    </xf>
    <xf numFmtId="0" fontId="19" fillId="0" borderId="0" xfId="50" applyFont="1" applyAlignment="1" applyProtection="1">
      <alignment vertical="center"/>
      <protection hidden="1"/>
    </xf>
    <xf numFmtId="0" fontId="18" fillId="0" borderId="0" xfId="50" applyAlignment="1" applyProtection="1">
      <alignment horizontal="center" vertical="center"/>
      <protection hidden="1"/>
    </xf>
    <xf numFmtId="0" fontId="18" fillId="0" borderId="0" xfId="50" applyAlignment="1" applyProtection="1">
      <alignment vertical="center"/>
      <protection hidden="1"/>
    </xf>
    <xf numFmtId="0" fontId="21" fillId="0" borderId="10" xfId="50" applyFont="1" applyBorder="1" applyAlignment="1" applyProtection="1">
      <alignment horizontal="center" vertical="center"/>
      <protection hidden="1"/>
    </xf>
    <xf numFmtId="0" fontId="19" fillId="0" borderId="0" xfId="50" applyFont="1" applyFill="1" applyBorder="1" applyAlignment="1" applyProtection="1">
      <alignment vertical="center"/>
      <protection hidden="1"/>
    </xf>
    <xf numFmtId="0" fontId="19" fillId="0" borderId="0" xfId="50" applyFont="1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horizontal="right" vertical="center"/>
      <protection hidden="1"/>
    </xf>
    <xf numFmtId="0" fontId="21" fillId="0" borderId="0" xfId="50" applyFont="1" applyBorder="1" applyAlignment="1" applyProtection="1">
      <alignment horizontal="right" vertical="center"/>
      <protection hidden="1"/>
    </xf>
    <xf numFmtId="0" fontId="23" fillId="0" borderId="11" xfId="50" applyFont="1" applyBorder="1" applyAlignment="1" applyProtection="1">
      <alignment horizontal="center" vertical="center" shrinkToFit="1"/>
      <protection hidden="1"/>
    </xf>
    <xf numFmtId="0" fontId="21" fillId="0" borderId="0" xfId="50" applyFont="1" applyAlignment="1" applyProtection="1">
      <alignment horizontal="left" vertical="center"/>
      <protection hidden="1"/>
    </xf>
    <xf numFmtId="164" fontId="18" fillId="0" borderId="0" xfId="50" applyNumberFormat="1" applyFont="1" applyAlignment="1" applyProtection="1">
      <alignment horizontal="left" vertical="center" shrinkToFit="1"/>
      <protection hidden="1"/>
    </xf>
    <xf numFmtId="0" fontId="53" fillId="0" borderId="0" xfId="50" applyFont="1" applyAlignment="1" applyProtection="1">
      <alignment vertical="center"/>
      <protection hidden="1"/>
    </xf>
    <xf numFmtId="0" fontId="25" fillId="0" borderId="12" xfId="50" applyFont="1" applyBorder="1" applyAlignment="1" applyProtection="1">
      <alignment horizontal="center" vertical="center"/>
      <protection hidden="1"/>
    </xf>
    <xf numFmtId="0" fontId="18" fillId="0" borderId="0" xfId="50" applyBorder="1" applyAlignment="1" applyProtection="1">
      <alignment vertical="center"/>
      <protection hidden="1"/>
    </xf>
    <xf numFmtId="0" fontId="25" fillId="0" borderId="13" xfId="50" applyFont="1" applyBorder="1" applyAlignment="1" applyProtection="1">
      <alignment horizontal="center" vertical="center"/>
      <protection hidden="1"/>
    </xf>
    <xf numFmtId="0" fontId="18" fillId="0" borderId="11" xfId="50" applyBorder="1" applyAlignment="1" applyProtection="1">
      <alignment horizontal="center" vertical="center"/>
      <protection hidden="1"/>
    </xf>
    <xf numFmtId="0" fontId="18" fillId="0" borderId="0" xfId="50" applyAlignment="1" applyProtection="1">
      <alignment horizontal="right" vertical="center"/>
      <protection hidden="1"/>
    </xf>
    <xf numFmtId="0" fontId="18" fillId="0" borderId="14" xfId="50" applyBorder="1" applyAlignment="1" applyProtection="1">
      <alignment horizontal="right" vertical="center"/>
      <protection hidden="1"/>
    </xf>
    <xf numFmtId="0" fontId="18" fillId="0" borderId="0" xfId="50" applyAlignment="1" applyProtection="1">
      <alignment horizontal="left" vertical="center"/>
      <protection hidden="1"/>
    </xf>
    <xf numFmtId="0" fontId="23" fillId="0" borderId="0" xfId="50" applyFont="1" applyAlignment="1" applyProtection="1">
      <alignment horizontal="center" vertical="center"/>
      <protection hidden="1"/>
    </xf>
    <xf numFmtId="0" fontId="23" fillId="0" borderId="15" xfId="50" applyFont="1" applyBorder="1" applyAlignment="1" applyProtection="1">
      <alignment horizontal="center" vertical="center"/>
      <protection hidden="1"/>
    </xf>
    <xf numFmtId="0" fontId="26" fillId="0" borderId="16" xfId="50" applyFont="1" applyBorder="1" applyAlignment="1" applyProtection="1">
      <alignment horizontal="center" vertical="center"/>
      <protection hidden="1"/>
    </xf>
    <xf numFmtId="0" fontId="26" fillId="0" borderId="17" xfId="50" applyFont="1" applyBorder="1" applyAlignment="1" applyProtection="1">
      <alignment horizontal="center" vertical="center"/>
      <protection hidden="1"/>
    </xf>
    <xf numFmtId="0" fontId="26" fillId="0" borderId="18" xfId="50" applyFont="1" applyBorder="1" applyAlignment="1" applyProtection="1">
      <alignment horizontal="center" vertical="center"/>
      <protection hidden="1"/>
    </xf>
    <xf numFmtId="0" fontId="26" fillId="0" borderId="0" xfId="5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26" fillId="0" borderId="19" xfId="50" applyFont="1" applyBorder="1" applyAlignment="1" applyProtection="1">
      <alignment horizontal="center" vertical="center"/>
      <protection hidden="1"/>
    </xf>
    <xf numFmtId="0" fontId="26" fillId="0" borderId="20" xfId="50" applyFont="1" applyBorder="1" applyAlignment="1" applyProtection="1">
      <alignment horizontal="center" vertical="center"/>
      <protection hidden="1"/>
    </xf>
    <xf numFmtId="0" fontId="26" fillId="0" borderId="21" xfId="50" applyFont="1" applyBorder="1" applyAlignment="1" applyProtection="1">
      <alignment horizontal="center" vertical="center"/>
      <protection hidden="1"/>
    </xf>
    <xf numFmtId="0" fontId="27" fillId="0" borderId="0" xfId="50" applyFont="1" applyAlignment="1" applyProtection="1">
      <alignment vertical="center"/>
      <protection hidden="1"/>
    </xf>
    <xf numFmtId="0" fontId="18" fillId="0" borderId="0" xfId="50" applyFill="1" applyBorder="1" applyAlignment="1" applyProtection="1">
      <alignment horizontal="center"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19" fillId="0" borderId="0" xfId="50" applyFont="1" applyBorder="1" applyAlignment="1" applyProtection="1">
      <alignment/>
      <protection hidden="1"/>
    </xf>
    <xf numFmtId="0" fontId="28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11" xfId="50" applyFont="1" applyFill="1" applyBorder="1" applyAlignment="1" applyProtection="1">
      <alignment horizontal="center" vertical="center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 locked="0"/>
    </xf>
    <xf numFmtId="0" fontId="28" fillId="35" borderId="11" xfId="0" applyFont="1" applyFill="1" applyBorder="1" applyAlignment="1" applyProtection="1">
      <alignment horizontal="center" vertical="center"/>
      <protection hidden="1" locked="0"/>
    </xf>
    <xf numFmtId="0" fontId="28" fillId="36" borderId="11" xfId="0" applyFont="1" applyFill="1" applyBorder="1" applyAlignment="1" applyProtection="1">
      <alignment horizontal="center" vertical="center"/>
      <protection hidden="1" locked="0"/>
    </xf>
    <xf numFmtId="0" fontId="28" fillId="0" borderId="0" xfId="50" applyFont="1" applyFill="1" applyBorder="1" applyAlignment="1" applyProtection="1">
      <alignment horizontal="center" vertical="center"/>
      <protection hidden="1" locked="0"/>
    </xf>
    <xf numFmtId="0" fontId="29" fillId="0" borderId="0" xfId="50" applyFont="1" applyFill="1" applyBorder="1" applyAlignment="1" applyProtection="1">
      <alignment horizontal="center" vertical="center" wrapText="1"/>
      <protection hidden="1"/>
    </xf>
    <xf numFmtId="0" fontId="19" fillId="0" borderId="0" xfId="50" applyFont="1" applyAlignment="1" applyProtection="1" quotePrefix="1">
      <alignment horizontal="left" vertical="center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0" fontId="28" fillId="33" borderId="11" xfId="50" applyFont="1" applyFill="1" applyBorder="1" applyAlignment="1" applyProtection="1">
      <alignment horizontal="center" vertical="center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49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0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Alignment="1" applyProtection="1">
      <alignment vertical="center"/>
      <protection hidden="1"/>
    </xf>
    <xf numFmtId="49" fontId="30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vertical="center"/>
      <protection hidden="1"/>
    </xf>
    <xf numFmtId="49" fontId="28" fillId="0" borderId="0" xfId="50" applyNumberFormat="1" applyFont="1" applyFill="1" applyBorder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0" fontId="30" fillId="0" borderId="0" xfId="50" applyFont="1" applyAlignment="1" applyProtection="1" quotePrefix="1">
      <alignment horizontal="left" vertical="center"/>
      <protection hidden="1"/>
    </xf>
    <xf numFmtId="0" fontId="31" fillId="36" borderId="11" xfId="50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hidden="1"/>
    </xf>
    <xf numFmtId="0" fontId="28" fillId="0" borderId="0" xfId="50" applyFont="1" applyFill="1" applyBorder="1" applyAlignment="1" applyProtection="1">
      <alignment horizontal="center" vertical="center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hidden="1"/>
    </xf>
    <xf numFmtId="0" fontId="31" fillId="0" borderId="22" xfId="50" applyFont="1" applyFill="1" applyBorder="1" applyAlignment="1" applyProtection="1">
      <alignment vertical="center" shrinkToFit="1"/>
      <protection hidden="1"/>
    </xf>
    <xf numFmtId="49" fontId="30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50" applyFont="1" applyFill="1" applyBorder="1" applyAlignment="1" applyProtection="1">
      <alignment vertical="center" shrinkToFit="1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locked="0"/>
    </xf>
    <xf numFmtId="49" fontId="30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50" applyFont="1" applyFill="1" applyBorder="1" applyAlignment="1" applyProtection="1">
      <alignment/>
      <protection hidden="1"/>
    </xf>
    <xf numFmtId="0" fontId="30" fillId="0" borderId="0" xfId="50" applyFont="1" applyAlignment="1" applyProtection="1">
      <alignment horizontal="left" vertical="center"/>
      <protection hidden="1"/>
    </xf>
    <xf numFmtId="0" fontId="30" fillId="0" borderId="0" xfId="50" applyFont="1" applyBorder="1" applyAlignment="1" applyProtection="1">
      <alignment vertical="center"/>
      <protection hidden="1"/>
    </xf>
    <xf numFmtId="0" fontId="18" fillId="0" borderId="0" xfId="50" applyFont="1" applyFill="1" applyBorder="1" applyAlignment="1" applyProtection="1">
      <alignment vertical="center" wrapText="1"/>
      <protection hidden="1"/>
    </xf>
    <xf numFmtId="0" fontId="18" fillId="0" borderId="0" xfId="50" applyFont="1" applyAlignment="1" applyProtection="1">
      <alignment horizontal="center"/>
      <protection hidden="1"/>
    </xf>
    <xf numFmtId="0" fontId="54" fillId="0" borderId="0" xfId="50" applyFont="1" applyFill="1" applyBorder="1" applyAlignment="1" applyProtection="1">
      <alignment wrapText="1"/>
      <protection hidden="1"/>
    </xf>
    <xf numFmtId="0" fontId="54" fillId="0" borderId="0" xfId="50" applyFont="1" applyFill="1" applyBorder="1" applyAlignment="1" applyProtection="1">
      <alignment/>
      <protection hidden="1"/>
    </xf>
    <xf numFmtId="0" fontId="30" fillId="0" borderId="0" xfId="50" applyFont="1" applyBorder="1" applyAlignment="1" applyProtection="1">
      <alignment vertical="center" wrapText="1"/>
      <protection hidden="1"/>
    </xf>
    <xf numFmtId="0" fontId="28" fillId="0" borderId="0" xfId="5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23" xfId="50" applyFont="1" applyBorder="1" applyAlignment="1" applyProtection="1">
      <alignment horizontal="center" wrapText="1"/>
      <protection hidden="1"/>
    </xf>
    <xf numFmtId="0" fontId="18" fillId="0" borderId="24" xfId="50" applyFont="1" applyBorder="1" applyAlignment="1" applyProtection="1">
      <alignment horizontal="center" wrapText="1"/>
      <protection hidden="1"/>
    </xf>
    <xf numFmtId="0" fontId="18" fillId="0" borderId="25" xfId="50" applyFont="1" applyBorder="1" applyAlignment="1" applyProtection="1">
      <alignment horizontal="center" wrapText="1"/>
      <protection hidden="1"/>
    </xf>
    <xf numFmtId="0" fontId="19" fillId="0" borderId="0" xfId="50" applyFont="1" applyBorder="1" applyAlignment="1" applyProtection="1">
      <alignment wrapText="1"/>
      <protection hidden="1"/>
    </xf>
    <xf numFmtId="49" fontId="30" fillId="0" borderId="0" xfId="50" applyNumberFormat="1" applyFont="1" applyFill="1" applyBorder="1" applyAlignment="1" applyProtection="1">
      <alignment horizontal="left" vertical="center"/>
      <protection hidden="1"/>
    </xf>
    <xf numFmtId="0" fontId="29" fillId="33" borderId="26" xfId="50" applyFont="1" applyFill="1" applyBorder="1" applyAlignment="1" applyProtection="1">
      <alignment horizontal="center" vertical="center" wrapText="1"/>
      <protection hidden="1"/>
    </xf>
    <xf numFmtId="0" fontId="29" fillId="33" borderId="27" xfId="50" applyFont="1" applyFill="1" applyBorder="1" applyAlignment="1" applyProtection="1">
      <alignment horizontal="center" vertical="center" wrapText="1"/>
      <protection hidden="1"/>
    </xf>
    <xf numFmtId="0" fontId="29" fillId="33" borderId="28" xfId="50" applyFont="1" applyFill="1" applyBorder="1" applyAlignment="1" applyProtection="1">
      <alignment horizontal="center" vertical="center" wrapText="1"/>
      <protection hidden="1"/>
    </xf>
    <xf numFmtId="49" fontId="55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50" applyFont="1" applyFill="1" applyBorder="1" applyAlignment="1" applyProtection="1">
      <alignment vertical="center"/>
      <protection hidden="1"/>
    </xf>
    <xf numFmtId="0" fontId="30" fillId="0" borderId="0" xfId="50" applyFont="1" applyBorder="1" applyAlignment="1" applyProtection="1" quotePrefix="1">
      <alignment horizontal="left" vertical="center"/>
      <protection hidden="1"/>
    </xf>
    <xf numFmtId="0" fontId="28" fillId="0" borderId="0" xfId="50" applyFont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 shrinkToFit="1"/>
      <protection hidden="1"/>
    </xf>
    <xf numFmtId="0" fontId="30" fillId="0" borderId="0" xfId="50" applyFont="1" applyBorder="1" applyAlignment="1" applyProtection="1">
      <alignment/>
      <protection hidden="1"/>
    </xf>
    <xf numFmtId="0" fontId="18" fillId="0" borderId="23" xfId="50" applyFont="1" applyBorder="1" applyAlignment="1" applyProtection="1">
      <alignment horizontal="center"/>
      <protection hidden="1"/>
    </xf>
    <xf numFmtId="0" fontId="18" fillId="0" borderId="24" xfId="50" applyFont="1" applyBorder="1" applyAlignment="1" applyProtection="1">
      <alignment horizontal="center"/>
      <protection hidden="1"/>
    </xf>
    <xf numFmtId="0" fontId="18" fillId="0" borderId="25" xfId="50" applyFont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/>
      <protection hidden="1"/>
    </xf>
    <xf numFmtId="0" fontId="28" fillId="33" borderId="29" xfId="50" applyFont="1" applyFill="1" applyBorder="1" applyAlignment="1" applyProtection="1">
      <alignment horizontal="center" vertical="center" shrinkToFit="1"/>
      <protection hidden="1"/>
    </xf>
    <xf numFmtId="0" fontId="28" fillId="33" borderId="30" xfId="50" applyFont="1" applyFill="1" applyBorder="1" applyAlignment="1" applyProtection="1">
      <alignment horizontal="center" vertical="center" shrinkToFit="1"/>
      <protection hidden="1"/>
    </xf>
    <xf numFmtId="0" fontId="21" fillId="33" borderId="29" xfId="50" applyFont="1" applyFill="1" applyBorder="1" applyAlignment="1" applyProtection="1">
      <alignment horizontal="center" vertical="center"/>
      <protection hidden="1"/>
    </xf>
    <xf numFmtId="0" fontId="21" fillId="33" borderId="31" xfId="50" applyFont="1" applyFill="1" applyBorder="1" applyAlignment="1" applyProtection="1">
      <alignment horizontal="center" vertical="center" shrinkToFit="1"/>
      <protection hidden="1"/>
    </xf>
    <xf numFmtId="0" fontId="29" fillId="33" borderId="31" xfId="50" applyFont="1" applyFill="1" applyBorder="1" applyAlignment="1" applyProtection="1">
      <alignment horizontal="center" vertical="center" wrapText="1"/>
      <protection hidden="1"/>
    </xf>
    <xf numFmtId="0" fontId="28" fillId="33" borderId="31" xfId="50" applyFont="1" applyFill="1" applyBorder="1" applyAlignment="1" applyProtection="1">
      <alignment horizontal="center" vertical="center"/>
      <protection hidden="1"/>
    </xf>
    <xf numFmtId="0" fontId="28" fillId="33" borderId="32" xfId="50" applyFont="1" applyFill="1" applyBorder="1" applyAlignment="1" applyProtection="1">
      <alignment horizontal="center" vertical="center"/>
      <protection hidden="1"/>
    </xf>
    <xf numFmtId="0" fontId="29" fillId="33" borderId="33" xfId="50" applyFont="1" applyFill="1" applyBorder="1" applyAlignment="1" applyProtection="1">
      <alignment horizontal="center" vertical="center" wrapText="1"/>
      <protection hidden="1"/>
    </xf>
    <xf numFmtId="0" fontId="28" fillId="33" borderId="34" xfId="50" applyFont="1" applyFill="1" applyBorder="1" applyAlignment="1" applyProtection="1">
      <alignment horizontal="center" vertical="center" wrapText="1"/>
      <protection hidden="1"/>
    </xf>
    <xf numFmtId="0" fontId="28" fillId="33" borderId="32" xfId="50" applyFont="1" applyFill="1" applyBorder="1" applyAlignment="1" applyProtection="1">
      <alignment horizontal="center" vertical="center" wrapText="1"/>
      <protection hidden="1"/>
    </xf>
    <xf numFmtId="0" fontId="30" fillId="0" borderId="35" xfId="50" applyFont="1" applyBorder="1" applyAlignment="1" applyProtection="1">
      <alignment horizontal="center" vertical="center"/>
      <protection hidden="1"/>
    </xf>
    <xf numFmtId="0" fontId="30" fillId="0" borderId="36" xfId="50" applyFont="1" applyBorder="1" applyAlignment="1" applyProtection="1">
      <alignment horizontal="center" vertical="center" wrapText="1"/>
      <protection hidden="1"/>
    </xf>
    <xf numFmtId="0" fontId="30" fillId="0" borderId="37" xfId="50" applyFont="1" applyBorder="1" applyAlignment="1" applyProtection="1">
      <alignment horizontal="center" vertical="center" wrapText="1"/>
      <protection hidden="1"/>
    </xf>
    <xf numFmtId="0" fontId="29" fillId="33" borderId="38" xfId="50" applyFont="1" applyFill="1" applyBorder="1" applyAlignment="1" applyProtection="1">
      <alignment horizontal="center" vertical="center" wrapText="1"/>
      <protection hidden="1"/>
    </xf>
    <xf numFmtId="0" fontId="29" fillId="33" borderId="39" xfId="50" applyFont="1" applyFill="1" applyBorder="1" applyAlignment="1" applyProtection="1">
      <alignment horizontal="center" vertical="center" wrapText="1"/>
      <protection hidden="1"/>
    </xf>
    <xf numFmtId="0" fontId="29" fillId="33" borderId="40" xfId="50" applyFont="1" applyFill="1" applyBorder="1" applyAlignment="1" applyProtection="1">
      <alignment horizontal="center" vertical="center" wrapText="1"/>
      <protection hidden="1"/>
    </xf>
    <xf numFmtId="49" fontId="56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41" xfId="50" applyFont="1" applyBorder="1" applyAlignment="1" applyProtection="1">
      <alignment horizontal="center" vertical="center" shrinkToFit="1"/>
      <protection hidden="1"/>
    </xf>
    <xf numFmtId="0" fontId="30" fillId="0" borderId="42" xfId="50" applyFont="1" applyBorder="1" applyAlignment="1" applyProtection="1">
      <alignment horizontal="center" vertical="center" shrinkToFit="1"/>
      <protection hidden="1"/>
    </xf>
    <xf numFmtId="0" fontId="28" fillId="33" borderId="41" xfId="50" applyFont="1" applyFill="1" applyBorder="1" applyAlignment="1" applyProtection="1">
      <alignment horizontal="center" vertical="center" shrinkToFit="1"/>
      <protection hidden="1"/>
    </xf>
    <xf numFmtId="0" fontId="30" fillId="0" borderId="11" xfId="50" applyFont="1" applyFill="1" applyBorder="1" applyAlignment="1" applyProtection="1">
      <alignment horizontal="center" vertical="center"/>
      <protection locked="0"/>
    </xf>
    <xf numFmtId="0" fontId="30" fillId="0" borderId="43" xfId="50" applyFont="1" applyFill="1" applyBorder="1" applyAlignment="1" applyProtection="1">
      <alignment horizontal="center" vertical="center"/>
      <protection locked="0"/>
    </xf>
    <xf numFmtId="49" fontId="30" fillId="0" borderId="44" xfId="50" applyNumberFormat="1" applyFont="1" applyBorder="1" applyAlignment="1" applyProtection="1">
      <alignment horizontal="center" vertical="center"/>
      <protection hidden="1"/>
    </xf>
    <xf numFmtId="0" fontId="28" fillId="33" borderId="45" xfId="50" applyFont="1" applyFill="1" applyBorder="1" applyAlignment="1" applyProtection="1">
      <alignment horizontal="center" vertical="center" wrapText="1"/>
      <protection hidden="1"/>
    </xf>
    <xf numFmtId="0" fontId="28" fillId="33" borderId="43" xfId="50" applyFont="1" applyFill="1" applyBorder="1" applyAlignment="1" applyProtection="1">
      <alignment horizontal="center" vertical="center" wrapText="1"/>
      <protection hidden="1"/>
    </xf>
    <xf numFmtId="0" fontId="30" fillId="0" borderId="35" xfId="50" applyFont="1" applyFill="1" applyBorder="1" applyAlignment="1" applyProtection="1">
      <alignment horizontal="center" vertical="center"/>
      <protection hidden="1"/>
    </xf>
    <xf numFmtId="0" fontId="30" fillId="0" borderId="36" xfId="50" applyFont="1" applyFill="1" applyBorder="1" applyAlignment="1" applyProtection="1">
      <alignment horizontal="center" vertical="center" wrapText="1"/>
      <protection hidden="1"/>
    </xf>
    <xf numFmtId="0" fontId="29" fillId="0" borderId="41" xfId="50" applyFont="1" applyFill="1" applyBorder="1" applyAlignment="1" applyProtection="1">
      <alignment horizontal="center" vertical="center" wrapText="1"/>
      <protection hidden="1"/>
    </xf>
    <xf numFmtId="0" fontId="29" fillId="0" borderId="11" xfId="50" applyFont="1" applyFill="1" applyBorder="1" applyAlignment="1" applyProtection="1">
      <alignment horizontal="center" vertical="center" wrapText="1"/>
      <protection hidden="1"/>
    </xf>
    <xf numFmtId="0" fontId="29" fillId="0" borderId="43" xfId="50" applyFont="1" applyFill="1" applyBorder="1" applyAlignment="1" applyProtection="1">
      <alignment horizontal="center" vertical="center" wrapText="1"/>
      <protection hidden="1"/>
    </xf>
    <xf numFmtId="49" fontId="57" fillId="0" borderId="0" xfId="50" applyNumberFormat="1" applyFont="1" applyFill="1" applyBorder="1" applyAlignment="1" applyProtection="1">
      <alignment horizontal="center" vertical="center"/>
      <protection hidden="1"/>
    </xf>
    <xf numFmtId="0" fontId="30" fillId="36" borderId="36" xfId="50" applyFont="1" applyFill="1" applyBorder="1" applyAlignment="1" applyProtection="1">
      <alignment horizontal="center" vertical="center" wrapText="1"/>
      <protection hidden="1"/>
    </xf>
    <xf numFmtId="0" fontId="30" fillId="0" borderId="46" xfId="50" applyFont="1" applyBorder="1" applyAlignment="1" applyProtection="1">
      <alignment horizontal="center" vertical="center" shrinkToFit="1"/>
      <protection hidden="1"/>
    </xf>
    <xf numFmtId="0" fontId="30" fillId="0" borderId="47" xfId="50" applyFont="1" applyBorder="1" applyAlignment="1" applyProtection="1">
      <alignment horizontal="center" vertical="center" shrinkToFit="1"/>
      <protection hidden="1"/>
    </xf>
    <xf numFmtId="0" fontId="28" fillId="33" borderId="46" xfId="50" applyFont="1" applyFill="1" applyBorder="1" applyAlignment="1" applyProtection="1">
      <alignment horizontal="center" vertical="center" shrinkToFit="1"/>
      <protection hidden="1"/>
    </xf>
    <xf numFmtId="0" fontId="31" fillId="0" borderId="48" xfId="50" applyFont="1" applyBorder="1" applyAlignment="1" applyProtection="1">
      <alignment horizontal="center" vertical="center" shrinkToFit="1"/>
      <protection hidden="1"/>
    </xf>
    <xf numFmtId="0" fontId="30" fillId="0" borderId="48" xfId="50" applyFont="1" applyBorder="1" applyAlignment="1" applyProtection="1">
      <alignment horizontal="center" vertical="center" shrinkToFit="1"/>
      <protection hidden="1"/>
    </xf>
    <xf numFmtId="0" fontId="30" fillId="0" borderId="48" xfId="50" applyFont="1" applyFill="1" applyBorder="1" applyAlignment="1" applyProtection="1">
      <alignment horizontal="center" vertical="center"/>
      <protection locked="0"/>
    </xf>
    <xf numFmtId="0" fontId="30" fillId="0" borderId="49" xfId="50" applyFont="1" applyFill="1" applyBorder="1" applyAlignment="1" applyProtection="1">
      <alignment horizontal="center" vertical="center"/>
      <protection locked="0"/>
    </xf>
    <xf numFmtId="49" fontId="30" fillId="0" borderId="50" xfId="50" applyNumberFormat="1" applyFont="1" applyBorder="1" applyAlignment="1" applyProtection="1">
      <alignment horizontal="center" vertical="center"/>
      <protection hidden="1"/>
    </xf>
    <xf numFmtId="0" fontId="28" fillId="33" borderId="51" xfId="50" applyFont="1" applyFill="1" applyBorder="1" applyAlignment="1" applyProtection="1">
      <alignment horizontal="center" vertical="center" wrapText="1"/>
      <protection hidden="1"/>
    </xf>
    <xf numFmtId="0" fontId="28" fillId="33" borderId="49" xfId="50" applyFont="1" applyFill="1" applyBorder="1" applyAlignment="1" applyProtection="1">
      <alignment horizontal="center" vertical="center" wrapText="1"/>
      <protection hidden="1"/>
    </xf>
    <xf numFmtId="0" fontId="29" fillId="0" borderId="46" xfId="50" applyFont="1" applyFill="1" applyBorder="1" applyAlignment="1" applyProtection="1">
      <alignment horizontal="center" vertical="center" wrapText="1"/>
      <protection hidden="1"/>
    </xf>
    <xf numFmtId="0" fontId="29" fillId="0" borderId="48" xfId="50" applyFont="1" applyFill="1" applyBorder="1" applyAlignment="1" applyProtection="1">
      <alignment horizontal="center" vertical="center" wrapText="1"/>
      <protection hidden="1"/>
    </xf>
    <xf numFmtId="0" fontId="29" fillId="0" borderId="49" xfId="50" applyFont="1" applyFill="1" applyBorder="1" applyAlignment="1" applyProtection="1">
      <alignment horizontal="center" vertical="center" wrapText="1"/>
      <protection hidden="1"/>
    </xf>
    <xf numFmtId="0" fontId="30" fillId="0" borderId="52" xfId="50" applyFont="1" applyBorder="1" applyAlignment="1" applyProtection="1">
      <alignment horizontal="center" vertical="center"/>
      <protection hidden="1"/>
    </xf>
    <xf numFmtId="0" fontId="30" fillId="0" borderId="0" xfId="50" applyFont="1" applyBorder="1" applyAlignment="1" applyProtection="1">
      <alignment horizontal="center" vertical="center"/>
      <protection hidden="1"/>
    </xf>
    <xf numFmtId="0" fontId="28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Fill="1" applyBorder="1" applyAlignment="1" applyProtection="1">
      <alignment vertical="center" wrapText="1"/>
      <protection hidden="1"/>
    </xf>
    <xf numFmtId="0" fontId="30" fillId="0" borderId="0" xfId="50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vertical="center" wrapText="1"/>
      <protection hidden="1"/>
    </xf>
    <xf numFmtId="0" fontId="35" fillId="0" borderId="0" xfId="50" applyFont="1" applyFill="1" applyBorder="1" applyAlignment="1" applyProtection="1">
      <alignment horizontal="center" vertical="center"/>
      <protection hidden="1"/>
    </xf>
    <xf numFmtId="49" fontId="30" fillId="0" borderId="0" xfId="50" applyNumberFormat="1" applyFont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left" vertical="center"/>
      <protection hidden="1"/>
    </xf>
    <xf numFmtId="0" fontId="28" fillId="0" borderId="0" xfId="50" applyFont="1" applyBorder="1" applyAlignment="1" applyProtection="1">
      <alignment horizontal="center" vertical="center"/>
      <protection hidden="1"/>
    </xf>
    <xf numFmtId="0" fontId="30" fillId="0" borderId="53" xfId="50" applyFont="1" applyBorder="1" applyAlignment="1" applyProtection="1">
      <alignment vertical="center"/>
      <protection hidden="1"/>
    </xf>
    <xf numFmtId="0" fontId="30" fillId="0" borderId="0" xfId="50" applyFont="1" applyFill="1" applyBorder="1" applyAlignment="1" applyProtection="1">
      <alignment horizontal="center" vertical="center"/>
      <protection hidden="1"/>
    </xf>
    <xf numFmtId="0" fontId="30" fillId="0" borderId="42" xfId="50" applyFont="1" applyBorder="1" applyAlignment="1" applyProtection="1">
      <alignment horizontal="right" vertical="center" shrinkToFit="1"/>
      <protection hidden="1"/>
    </xf>
    <xf numFmtId="0" fontId="30" fillId="0" borderId="35" xfId="50" applyFont="1" applyBorder="1" applyAlignment="1" applyProtection="1">
      <alignment horizontal="right" vertical="center" shrinkToFit="1"/>
      <protection hidden="1"/>
    </xf>
    <xf numFmtId="0" fontId="30" fillId="0" borderId="45" xfId="50" applyFont="1" applyBorder="1" applyAlignment="1" applyProtection="1">
      <alignment horizontal="right" vertical="center" shrinkToFit="1"/>
      <protection hidden="1"/>
    </xf>
    <xf numFmtId="0" fontId="30" fillId="0" borderId="11" xfId="50" applyFont="1" applyBorder="1" applyAlignment="1" applyProtection="1">
      <alignment vertical="center"/>
      <protection hidden="1" locked="0"/>
    </xf>
    <xf numFmtId="0" fontId="30" fillId="0" borderId="11" xfId="50" applyFont="1" applyFill="1" applyBorder="1" applyAlignment="1" applyProtection="1">
      <alignment vertical="center"/>
      <protection hidden="1" locked="0"/>
    </xf>
    <xf numFmtId="0" fontId="30" fillId="0" borderId="0" xfId="50" applyFont="1" applyFill="1" applyBorder="1" applyAlignment="1" applyProtection="1">
      <alignment vertical="center"/>
      <protection hidden="1" locked="0"/>
    </xf>
    <xf numFmtId="0" fontId="30" fillId="0" borderId="0" xfId="50" applyFont="1" applyBorder="1" applyAlignment="1" applyProtection="1">
      <alignment vertical="center"/>
      <protection hidden="1" locked="0"/>
    </xf>
    <xf numFmtId="0" fontId="30" fillId="0" borderId="42" xfId="50" applyFont="1" applyBorder="1" applyAlignment="1" applyProtection="1">
      <alignment horizontal="right" vertical="center"/>
      <protection hidden="1"/>
    </xf>
    <xf numFmtId="0" fontId="30" fillId="0" borderId="35" xfId="50" applyFont="1" applyBorder="1" applyAlignment="1" applyProtection="1">
      <alignment horizontal="right" vertical="center"/>
      <protection hidden="1"/>
    </xf>
    <xf numFmtId="0" fontId="30" fillId="0" borderId="45" xfId="50" applyFont="1" applyBorder="1" applyAlignment="1" applyProtection="1">
      <alignment horizontal="right" vertical="center"/>
      <protection hidden="1"/>
    </xf>
    <xf numFmtId="0" fontId="19" fillId="0" borderId="0" xfId="50" applyFont="1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19" fillId="0" borderId="11" xfId="50" applyFont="1" applyBorder="1" applyAlignment="1" applyProtection="1">
      <alignment vertical="center"/>
      <protection hidden="1"/>
    </xf>
    <xf numFmtId="0" fontId="21" fillId="33" borderId="42" xfId="50" applyFont="1" applyFill="1" applyBorder="1" applyAlignment="1" applyProtection="1">
      <alignment horizontal="center" vertical="center" shrinkToFit="1"/>
      <protection hidden="1"/>
    </xf>
    <xf numFmtId="0" fontId="21" fillId="33" borderId="35" xfId="50" applyFont="1" applyFill="1" applyBorder="1" applyAlignment="1" applyProtection="1">
      <alignment horizontal="center" vertical="center" shrinkToFit="1"/>
      <protection hidden="1"/>
    </xf>
    <xf numFmtId="0" fontId="21" fillId="33" borderId="45" xfId="50" applyFont="1" applyFill="1" applyBorder="1" applyAlignment="1" applyProtection="1">
      <alignment horizontal="center" vertical="center" shrinkToFit="1"/>
      <protection hidden="1"/>
    </xf>
    <xf numFmtId="0" fontId="28" fillId="34" borderId="11" xfId="50" applyFont="1" applyFill="1" applyBorder="1" applyAlignment="1" applyProtection="1">
      <alignment horizontal="center" vertical="center"/>
      <protection hidden="1" locked="0"/>
    </xf>
    <xf numFmtId="0" fontId="28" fillId="36" borderId="11" xfId="50" applyFont="1" applyFill="1" applyBorder="1" applyAlignment="1" applyProtection="1">
      <alignment horizontal="center" vertical="center"/>
      <protection hidden="1" locked="0"/>
    </xf>
    <xf numFmtId="0" fontId="19" fillId="0" borderId="0" xfId="50" applyFont="1" applyFill="1" applyAlignment="1" applyProtection="1" quotePrefix="1">
      <alignment horizontal="left" vertical="center"/>
      <protection hidden="1"/>
    </xf>
    <xf numFmtId="0" fontId="0" fillId="0" borderId="0" xfId="0" applyFill="1" applyAlignment="1">
      <alignment/>
    </xf>
    <xf numFmtId="0" fontId="30" fillId="36" borderId="11" xfId="50" applyFont="1" applyFill="1" applyBorder="1" applyAlignment="1" applyProtection="1">
      <alignment vertical="center"/>
      <protection hidden="1"/>
    </xf>
    <xf numFmtId="0" fontId="31" fillId="0" borderId="42" xfId="50" applyFont="1" applyBorder="1" applyAlignment="1" applyProtection="1">
      <alignment horizontal="center" vertical="center" shrinkToFit="1"/>
      <protection hidden="1"/>
    </xf>
    <xf numFmtId="0" fontId="31" fillId="0" borderId="35" xfId="50" applyFont="1" applyBorder="1" applyAlignment="1" applyProtection="1">
      <alignment horizontal="center" vertical="center" shrinkToFit="1"/>
      <protection hidden="1"/>
    </xf>
    <xf numFmtId="0" fontId="31" fillId="0" borderId="45" xfId="50" applyFont="1" applyBorder="1" applyAlignment="1" applyProtection="1">
      <alignment horizontal="center" vertical="center" shrinkToFit="1"/>
      <protection hidden="1"/>
    </xf>
    <xf numFmtId="49" fontId="30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30" fillId="33" borderId="11" xfId="50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Fill="1" applyAlignment="1" applyProtection="1" quotePrefix="1">
      <alignment horizontal="left" vertical="center"/>
      <protection hidden="1"/>
    </xf>
    <xf numFmtId="0" fontId="30" fillId="0" borderId="0" xfId="50" applyFont="1" applyFill="1" applyAlignment="1" applyProtection="1">
      <alignment horizontal="center" vertical="center"/>
      <protection hidden="1"/>
    </xf>
    <xf numFmtId="0" fontId="30" fillId="0" borderId="0" xfId="50" applyFont="1" applyFill="1" applyAlignment="1" applyProtection="1">
      <alignment vertical="center"/>
      <protection hidden="1"/>
    </xf>
    <xf numFmtId="0" fontId="30" fillId="0" borderId="11" xfId="50" applyFont="1" applyBorder="1" applyAlignment="1" applyProtection="1">
      <alignment vertical="center"/>
      <protection hidden="1"/>
    </xf>
    <xf numFmtId="0" fontId="30" fillId="0" borderId="11" xfId="50" applyFont="1" applyFill="1" applyBorder="1" applyAlignment="1" applyProtection="1">
      <alignment horizontal="center" vertical="center" shrinkToFit="1"/>
      <protection locked="0"/>
    </xf>
    <xf numFmtId="49" fontId="30" fillId="0" borderId="0" xfId="50" applyNumberFormat="1" applyFont="1" applyFill="1" applyBorder="1" applyAlignment="1" applyProtection="1" quotePrefix="1">
      <alignment horizontal="left" vertical="center"/>
      <protection hidden="1"/>
    </xf>
    <xf numFmtId="0" fontId="30" fillId="0" borderId="0" xfId="50" applyFont="1" applyBorder="1" applyAlignment="1" applyProtection="1">
      <alignment horizontal="center" vertical="center" shrinkToFit="1"/>
      <protection hidden="1"/>
    </xf>
    <xf numFmtId="49" fontId="30" fillId="0" borderId="0" xfId="50" applyNumberFormat="1" applyFont="1" applyFill="1" applyBorder="1" applyAlignment="1" applyProtection="1" quotePrefix="1">
      <alignment horizontal="center" vertical="center"/>
      <protection hidden="1"/>
    </xf>
    <xf numFmtId="0" fontId="28" fillId="0" borderId="11" xfId="50" applyFont="1" applyBorder="1" applyAlignment="1" applyProtection="1">
      <alignment horizontal="center" vertical="center" wrapText="1"/>
      <protection hidden="1"/>
    </xf>
    <xf numFmtId="0" fontId="36" fillId="36" borderId="11" xfId="50" applyFont="1" applyFill="1" applyBorder="1" applyAlignment="1" applyProtection="1">
      <alignment horizontal="center" vertical="center"/>
      <protection hidden="1" locked="0"/>
    </xf>
    <xf numFmtId="0" fontId="28" fillId="37" borderId="11" xfId="50" applyFont="1" applyFill="1" applyBorder="1" applyAlignment="1" applyProtection="1">
      <alignment horizontal="center" vertical="center"/>
      <protection hidden="1" locked="0"/>
    </xf>
    <xf numFmtId="0" fontId="18" fillId="0" borderId="54" xfId="50" applyFont="1" applyBorder="1" applyAlignment="1" applyProtection="1">
      <alignment horizontal="center" wrapText="1"/>
      <protection hidden="1"/>
    </xf>
    <xf numFmtId="0" fontId="18" fillId="0" borderId="55" xfId="50" applyFont="1" applyBorder="1" applyAlignment="1" applyProtection="1">
      <alignment horizontal="center" wrapText="1"/>
      <protection hidden="1"/>
    </xf>
    <xf numFmtId="0" fontId="18" fillId="0" borderId="56" xfId="50" applyFont="1" applyBorder="1" applyAlignment="1" applyProtection="1">
      <alignment horizontal="center" wrapText="1"/>
      <protection hidden="1"/>
    </xf>
    <xf numFmtId="0" fontId="28" fillId="35" borderId="11" xfId="50" applyFont="1" applyFill="1" applyBorder="1" applyAlignment="1" applyProtection="1">
      <alignment horizontal="center" vertical="center"/>
      <protection hidden="1" locked="0"/>
    </xf>
    <xf numFmtId="0" fontId="29" fillId="33" borderId="57" xfId="50" applyFont="1" applyFill="1" applyBorder="1" applyAlignment="1" applyProtection="1">
      <alignment horizontal="center" vertical="center" wrapText="1"/>
      <protection hidden="1"/>
    </xf>
    <xf numFmtId="0" fontId="29" fillId="33" borderId="58" xfId="50" applyFont="1" applyFill="1" applyBorder="1" applyAlignment="1" applyProtection="1">
      <alignment horizontal="center" vertical="center" wrapText="1"/>
      <protection hidden="1"/>
    </xf>
    <xf numFmtId="0" fontId="29" fillId="33" borderId="59" xfId="50" applyFont="1" applyFill="1" applyBorder="1" applyAlignment="1" applyProtection="1">
      <alignment horizontal="center" vertical="center" wrapText="1"/>
      <protection hidden="1"/>
    </xf>
    <xf numFmtId="0" fontId="30" fillId="0" borderId="0" xfId="50" applyFont="1" applyFill="1" applyBorder="1" applyAlignment="1" applyProtection="1" quotePrefix="1">
      <alignment horizontal="left" vertical="center"/>
      <protection hidden="1"/>
    </xf>
    <xf numFmtId="0" fontId="18" fillId="0" borderId="54" xfId="50" applyFont="1" applyBorder="1" applyAlignment="1" applyProtection="1">
      <alignment horizontal="center" vertical="center" wrapText="1"/>
      <protection hidden="1"/>
    </xf>
    <xf numFmtId="0" fontId="18" fillId="0" borderId="55" xfId="50" applyFont="1" applyBorder="1" applyAlignment="1" applyProtection="1">
      <alignment horizontal="center" vertical="center" wrapText="1"/>
      <protection hidden="1"/>
    </xf>
    <xf numFmtId="0" fontId="18" fillId="0" borderId="56" xfId="50" applyFont="1" applyBorder="1" applyAlignment="1" applyProtection="1">
      <alignment horizontal="center" vertical="center" wrapText="1"/>
      <protection hidden="1"/>
    </xf>
    <xf numFmtId="0" fontId="28" fillId="33" borderId="30" xfId="50" applyFont="1" applyFill="1" applyBorder="1" applyAlignment="1" applyProtection="1">
      <alignment horizontal="center" vertical="center"/>
      <protection hidden="1"/>
    </xf>
    <xf numFmtId="49" fontId="29" fillId="33" borderId="29" xfId="50" applyNumberFormat="1" applyFont="1" applyFill="1" applyBorder="1" applyAlignment="1" applyProtection="1">
      <alignment horizontal="center" vertical="center" wrapText="1"/>
      <protection hidden="1"/>
    </xf>
    <xf numFmtId="49" fontId="29" fillId="33" borderId="31" xfId="50" applyNumberFormat="1" applyFont="1" applyFill="1" applyBorder="1" applyAlignment="1" applyProtection="1">
      <alignment horizontal="center" vertical="center" wrapText="1"/>
      <protection hidden="1"/>
    </xf>
    <xf numFmtId="49" fontId="29" fillId="33" borderId="32" xfId="50" applyNumberFormat="1" applyFont="1" applyFill="1" applyBorder="1" applyAlignment="1" applyProtection="1">
      <alignment horizontal="center" vertical="center" wrapText="1"/>
      <protection hidden="1"/>
    </xf>
    <xf numFmtId="49" fontId="29" fillId="33" borderId="41" xfId="50" applyNumberFormat="1" applyFont="1" applyFill="1" applyBorder="1" applyAlignment="1" applyProtection="1">
      <alignment horizontal="center" vertical="center" wrapText="1"/>
      <protection hidden="1"/>
    </xf>
    <xf numFmtId="49" fontId="29" fillId="33" borderId="11" xfId="50" applyNumberFormat="1" applyFont="1" applyFill="1" applyBorder="1" applyAlignment="1" applyProtection="1">
      <alignment horizontal="center" vertical="center" wrapText="1"/>
      <protection hidden="1"/>
    </xf>
    <xf numFmtId="49" fontId="29" fillId="33" borderId="43" xfId="50" applyNumberFormat="1" applyFont="1" applyFill="1" applyBorder="1" applyAlignment="1" applyProtection="1">
      <alignment horizontal="center" vertical="center" wrapText="1"/>
      <protection hidden="1"/>
    </xf>
    <xf numFmtId="0" fontId="30" fillId="0" borderId="11" xfId="50" applyFont="1" applyBorder="1" applyAlignment="1" applyProtection="1">
      <alignment horizontal="center" vertical="center"/>
      <protection hidden="1"/>
    </xf>
    <xf numFmtId="0" fontId="30" fillId="0" borderId="42" xfId="50" applyFont="1" applyFill="1" applyBorder="1" applyAlignment="1" applyProtection="1">
      <alignment horizontal="center" vertical="center"/>
      <protection locked="0"/>
    </xf>
    <xf numFmtId="0" fontId="30" fillId="0" borderId="37" xfId="50" applyFont="1" applyFill="1" applyBorder="1" applyAlignment="1" applyProtection="1">
      <alignment horizontal="center" vertical="center" wrapText="1"/>
      <protection hidden="1"/>
    </xf>
    <xf numFmtId="49" fontId="30" fillId="0" borderId="41" xfId="50" applyNumberFormat="1" applyFont="1" applyFill="1" applyBorder="1" applyAlignment="1" applyProtection="1">
      <alignment horizontal="center" vertical="center"/>
      <protection hidden="1"/>
    </xf>
    <xf numFmtId="49" fontId="30" fillId="0" borderId="11" xfId="50" applyNumberFormat="1" applyFont="1" applyFill="1" applyBorder="1" applyAlignment="1" applyProtection="1">
      <alignment horizontal="center" vertical="center"/>
      <protection hidden="1"/>
    </xf>
    <xf numFmtId="49" fontId="30" fillId="0" borderId="43" xfId="50" applyNumberFormat="1" applyFont="1" applyFill="1" applyBorder="1" applyAlignment="1" applyProtection="1">
      <alignment horizontal="center" vertical="center"/>
      <protection hidden="1"/>
    </xf>
    <xf numFmtId="0" fontId="30" fillId="36" borderId="48" xfId="50" applyFont="1" applyFill="1" applyBorder="1" applyAlignment="1" applyProtection="1">
      <alignment vertical="center"/>
      <protection hidden="1"/>
    </xf>
    <xf numFmtId="0" fontId="30" fillId="0" borderId="48" xfId="50" applyFont="1" applyBorder="1" applyAlignment="1" applyProtection="1">
      <alignment horizontal="center" vertical="center"/>
      <protection hidden="1"/>
    </xf>
    <xf numFmtId="0" fontId="30" fillId="0" borderId="47" xfId="50" applyFont="1" applyFill="1" applyBorder="1" applyAlignment="1" applyProtection="1">
      <alignment horizontal="center" vertical="center"/>
      <protection locked="0"/>
    </xf>
    <xf numFmtId="49" fontId="30" fillId="0" borderId="46" xfId="50" applyNumberFormat="1" applyFont="1" applyFill="1" applyBorder="1" applyAlignment="1" applyProtection="1">
      <alignment horizontal="center" vertical="center"/>
      <protection hidden="1"/>
    </xf>
    <xf numFmtId="49" fontId="30" fillId="0" borderId="48" xfId="50" applyNumberFormat="1" applyFont="1" applyFill="1" applyBorder="1" applyAlignment="1" applyProtection="1">
      <alignment horizontal="center" vertical="center"/>
      <protection hidden="1"/>
    </xf>
    <xf numFmtId="49" fontId="30" fillId="0" borderId="49" xfId="50" applyNumberFormat="1" applyFont="1" applyFill="1" applyBorder="1" applyAlignment="1" applyProtection="1">
      <alignment horizontal="center" vertical="center"/>
      <protection hidden="1"/>
    </xf>
    <xf numFmtId="0" fontId="30" fillId="0" borderId="52" xfId="50" applyFont="1" applyBorder="1" applyAlignment="1" applyProtection="1">
      <alignment horizontal="center"/>
      <protection hidden="1"/>
    </xf>
    <xf numFmtId="0" fontId="30" fillId="0" borderId="0" xfId="50" applyFont="1" applyBorder="1" applyAlignment="1" applyProtection="1">
      <alignment horizontal="center"/>
      <protection hidden="1"/>
    </xf>
    <xf numFmtId="0" fontId="28" fillId="0" borderId="0" xfId="50" applyFont="1" applyFill="1" applyAlignment="1" applyProtection="1">
      <alignment horizontal="center" vertical="center"/>
      <protection hidden="1"/>
    </xf>
    <xf numFmtId="0" fontId="30" fillId="0" borderId="42" xfId="50" applyFont="1" applyFill="1" applyBorder="1" applyAlignment="1" applyProtection="1">
      <alignment horizontal="right" vertical="center" shrinkToFit="1"/>
      <protection hidden="1"/>
    </xf>
    <xf numFmtId="0" fontId="30" fillId="0" borderId="35" xfId="50" applyFont="1" applyFill="1" applyBorder="1" applyAlignment="1" applyProtection="1">
      <alignment horizontal="right" vertical="center" shrinkToFit="1"/>
      <protection hidden="1"/>
    </xf>
    <xf numFmtId="0" fontId="30" fillId="0" borderId="42" xfId="50" applyFont="1" applyFill="1" applyBorder="1" applyAlignment="1" applyProtection="1">
      <alignment horizontal="right" vertical="center"/>
      <protection hidden="1"/>
    </xf>
    <xf numFmtId="0" fontId="30" fillId="0" borderId="35" xfId="50" applyFont="1" applyFill="1" applyBorder="1" applyAlignment="1" applyProtection="1">
      <alignment horizontal="right" vertical="center"/>
      <protection hidden="1"/>
    </xf>
    <xf numFmtId="0" fontId="22" fillId="0" borderId="0" xfId="50" applyFont="1" applyFill="1" applyAlignment="1" applyProtection="1">
      <alignment horizontal="center" vertical="center"/>
      <protection hidden="1"/>
    </xf>
    <xf numFmtId="0" fontId="19" fillId="0" borderId="0" xfId="50" applyFont="1" applyFill="1" applyAlignment="1" applyProtection="1">
      <alignment vertical="center"/>
      <protection hidden="1"/>
    </xf>
    <xf numFmtId="0" fontId="19" fillId="0" borderId="0" xfId="50" applyFont="1" applyFill="1" applyAlignment="1" applyProtection="1">
      <alignment horizontal="center" vertical="center"/>
      <protection hidden="1"/>
    </xf>
    <xf numFmtId="0" fontId="19" fillId="0" borderId="35" xfId="50" applyFont="1" applyFill="1" applyBorder="1" applyAlignment="1" applyProtection="1">
      <alignment vertical="center"/>
      <protection hidden="1"/>
    </xf>
    <xf numFmtId="0" fontId="0" fillId="0" borderId="11" xfId="0" applyFill="1" applyBorder="1" applyAlignment="1">
      <alignment/>
    </xf>
    <xf numFmtId="0" fontId="19" fillId="0" borderId="11" xfId="50" applyFont="1" applyFill="1" applyBorder="1" applyAlignment="1" applyProtection="1">
      <alignment vertical="center"/>
      <protection hidden="1"/>
    </xf>
    <xf numFmtId="0" fontId="31" fillId="36" borderId="42" xfId="50" applyFont="1" applyFill="1" applyBorder="1" applyAlignment="1" applyProtection="1">
      <alignment horizontal="center" vertical="center" shrinkToFit="1"/>
      <protection hidden="1"/>
    </xf>
    <xf numFmtId="0" fontId="31" fillId="0" borderId="42" xfId="50" applyFont="1" applyBorder="1" applyAlignment="1" applyProtection="1">
      <alignment horizontal="center" vertical="center" shrinkToFit="1"/>
      <protection hidden="1"/>
    </xf>
    <xf numFmtId="0" fontId="18" fillId="0" borderId="22" xfId="50" applyFont="1" applyFill="1" applyBorder="1" applyAlignment="1" applyProtection="1">
      <alignment/>
      <protection hidden="1"/>
    </xf>
    <xf numFmtId="0" fontId="28" fillId="0" borderId="42" xfId="50" applyFont="1" applyBorder="1" applyAlignment="1" applyProtection="1">
      <alignment horizontal="center" vertical="center" wrapText="1"/>
      <protection hidden="1"/>
    </xf>
    <xf numFmtId="0" fontId="28" fillId="0" borderId="35" xfId="50" applyFont="1" applyBorder="1" applyAlignment="1" applyProtection="1">
      <alignment horizontal="center" vertical="center" wrapText="1"/>
      <protection hidden="1"/>
    </xf>
    <xf numFmtId="0" fontId="28" fillId="0" borderId="45" xfId="50" applyFont="1" applyBorder="1" applyAlignment="1" applyProtection="1">
      <alignment horizontal="center" vertical="center" wrapText="1"/>
      <protection hidden="1"/>
    </xf>
    <xf numFmtId="0" fontId="29" fillId="33" borderId="29" xfId="50" applyFont="1" applyFill="1" applyBorder="1" applyAlignment="1" applyProtection="1">
      <alignment horizontal="center" vertical="center" wrapText="1"/>
      <protection hidden="1"/>
    </xf>
    <xf numFmtId="0" fontId="29" fillId="33" borderId="32" xfId="50" applyFont="1" applyFill="1" applyBorder="1" applyAlignment="1" applyProtection="1">
      <alignment horizontal="center" vertical="center" wrapText="1"/>
      <protection hidden="1"/>
    </xf>
    <xf numFmtId="0" fontId="29" fillId="33" borderId="41" xfId="50" applyFont="1" applyFill="1" applyBorder="1" applyAlignment="1" applyProtection="1">
      <alignment horizontal="center" vertical="center" wrapText="1"/>
      <protection hidden="1"/>
    </xf>
    <xf numFmtId="0" fontId="29" fillId="33" borderId="11" xfId="50" applyFont="1" applyFill="1" applyBorder="1" applyAlignment="1" applyProtection="1">
      <alignment horizontal="center" vertical="center" wrapText="1"/>
      <protection hidden="1"/>
    </xf>
    <xf numFmtId="0" fontId="29" fillId="33" borderId="43" xfId="50" applyFont="1" applyFill="1" applyBorder="1" applyAlignment="1" applyProtection="1">
      <alignment horizontal="center" vertical="center" wrapText="1"/>
      <protection hidden="1"/>
    </xf>
    <xf numFmtId="0" fontId="31" fillId="36" borderId="48" xfId="50" applyFont="1" applyFill="1" applyBorder="1" applyAlignment="1" applyProtection="1">
      <alignment horizontal="center" vertical="center" shrinkToFit="1"/>
      <protection hidden="1"/>
    </xf>
    <xf numFmtId="0" fontId="30" fillId="0" borderId="52" xfId="50" applyFont="1" applyBorder="1" applyAlignment="1" applyProtection="1">
      <alignment horizontal="center"/>
      <protection hidden="1"/>
    </xf>
    <xf numFmtId="0" fontId="28" fillId="38" borderId="11" xfId="50" applyFont="1" applyFill="1" applyBorder="1" applyAlignment="1" applyProtection="1">
      <alignment horizontal="center" vertical="center"/>
      <protection hidden="1" locked="0"/>
    </xf>
    <xf numFmtId="0" fontId="36" fillId="36" borderId="11" xfId="0" applyFont="1" applyFill="1" applyBorder="1" applyAlignment="1" applyProtection="1">
      <alignment horizontal="center" vertical="center"/>
      <protection hidden="1" locked="0"/>
    </xf>
    <xf numFmtId="0" fontId="30" fillId="0" borderId="60" xfId="50" applyFont="1" applyBorder="1" applyAlignment="1" applyProtection="1">
      <alignment horizontal="center" vertical="center" shrinkToFit="1"/>
      <protection hidden="1"/>
    </xf>
    <xf numFmtId="0" fontId="30" fillId="0" borderId="22" xfId="50" applyFont="1" applyFill="1" applyBorder="1" applyAlignment="1" applyProtection="1">
      <alignment horizontal="center" shrinkToFit="1"/>
      <protection hidden="1"/>
    </xf>
    <xf numFmtId="0" fontId="28" fillId="0" borderId="22" xfId="50" applyFont="1" applyFill="1" applyBorder="1" applyAlignment="1" applyProtection="1">
      <alignment horizontal="center"/>
      <protection hidden="1"/>
    </xf>
    <xf numFmtId="0" fontId="31" fillId="0" borderId="22" xfId="50" applyFont="1" applyFill="1" applyBorder="1" applyAlignment="1" applyProtection="1">
      <alignment horizontal="center" shrinkToFit="1"/>
      <protection hidden="1"/>
    </xf>
    <xf numFmtId="0" fontId="31" fillId="0" borderId="22" xfId="50" applyFont="1" applyFill="1" applyBorder="1" applyAlignment="1" applyProtection="1">
      <alignment horizontal="center" shrinkToFit="1"/>
      <protection hidden="1"/>
    </xf>
    <xf numFmtId="49" fontId="30" fillId="0" borderId="22" xfId="0" applyNumberFormat="1" applyFont="1" applyFill="1" applyBorder="1" applyAlignment="1" applyProtection="1">
      <alignment horizontal="center" shrinkToFit="1"/>
      <protection hidden="1"/>
    </xf>
    <xf numFmtId="49" fontId="30" fillId="0" borderId="22" xfId="0" applyNumberFormat="1" applyFont="1" applyFill="1" applyBorder="1" applyAlignment="1" applyProtection="1">
      <alignment horizontal="center" shrinkToFit="1"/>
      <protection locked="0"/>
    </xf>
    <xf numFmtId="0" fontId="30" fillId="0" borderId="0" xfId="50" applyFont="1" applyAlignment="1" applyProtection="1">
      <alignment/>
      <protection hidden="1"/>
    </xf>
    <xf numFmtId="0" fontId="30" fillId="0" borderId="0" xfId="50" applyFont="1" applyAlignment="1" applyProtection="1" quotePrefix="1">
      <alignment horizontal="left"/>
      <protection hidden="1"/>
    </xf>
    <xf numFmtId="0" fontId="30" fillId="0" borderId="0" xfId="50" applyFont="1" applyFill="1" applyBorder="1" applyAlignment="1" applyProtection="1">
      <alignment horizontal="center" shrinkToFit="1"/>
      <protection hidden="1"/>
    </xf>
    <xf numFmtId="0" fontId="28" fillId="0" borderId="0" xfId="50" applyFont="1" applyFill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 horizontal="center" shrinkToFit="1"/>
      <protection locked="0"/>
    </xf>
    <xf numFmtId="49" fontId="30" fillId="0" borderId="0" xfId="50" applyNumberFormat="1" applyFont="1" applyFill="1" applyBorder="1" applyAlignment="1" applyProtection="1">
      <alignment horizont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shrinkToFit="1"/>
      <protection locked="0"/>
    </xf>
    <xf numFmtId="49" fontId="30" fillId="0" borderId="0" xfId="50" applyNumberFormat="1" applyFont="1" applyFill="1" applyBorder="1" applyAlignment="1" applyProtection="1">
      <alignment horizontal="center"/>
      <protection hidden="1"/>
    </xf>
    <xf numFmtId="0" fontId="30" fillId="0" borderId="0" xfId="50" applyFont="1" applyAlignment="1" applyProtection="1">
      <alignment horizontal="left"/>
      <protection hidden="1"/>
    </xf>
    <xf numFmtId="0" fontId="18" fillId="0" borderId="0" xfId="50" applyFont="1" applyFill="1" applyBorder="1" applyAlignment="1" applyProtection="1">
      <alignment wrapText="1"/>
      <protection hidden="1"/>
    </xf>
    <xf numFmtId="49" fontId="30" fillId="33" borderId="41" xfId="50" applyNumberFormat="1" applyFont="1" applyFill="1" applyBorder="1" applyAlignment="1" applyProtection="1">
      <alignment horizontal="center" vertical="center"/>
      <protection hidden="1"/>
    </xf>
    <xf numFmtId="0" fontId="30" fillId="0" borderId="48" xfId="50" applyFont="1" applyBorder="1" applyAlignment="1" applyProtection="1">
      <alignment vertical="center"/>
      <protection hidden="1"/>
    </xf>
    <xf numFmtId="0" fontId="28" fillId="37" borderId="11" xfId="0" applyFont="1" applyFill="1" applyBorder="1" applyAlignment="1" applyProtection="1">
      <alignment horizontal="center" vertical="center"/>
      <protection hidden="1" locked="0"/>
    </xf>
    <xf numFmtId="0" fontId="0" fillId="0" borderId="61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0" activePane="bottomLeft" state="frozen"/>
      <selection pane="topLeft" activeCell="G15" sqref="G15:K15"/>
      <selection pane="bottomLeft" activeCell="Z25" sqref="Z25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10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0"/>
      <c r="I8" s="40"/>
      <c r="J8" s="40"/>
      <c r="K8" s="40"/>
      <c r="L8" s="41" t="s">
        <v>16</v>
      </c>
      <c r="M8" s="41" t="s">
        <v>17</v>
      </c>
      <c r="N8" s="41" t="s">
        <v>18</v>
      </c>
      <c r="O8" s="41" t="s">
        <v>19</v>
      </c>
      <c r="P8" s="42" t="s">
        <v>20</v>
      </c>
      <c r="Q8" s="43" t="s">
        <v>21</v>
      </c>
      <c r="R8" s="41" t="s">
        <v>22</v>
      </c>
      <c r="S8" s="42" t="s">
        <v>23</v>
      </c>
      <c r="T8" s="41" t="s">
        <v>24</v>
      </c>
      <c r="U8" s="41" t="s">
        <v>25</v>
      </c>
      <c r="V8" s="42" t="s">
        <v>26</v>
      </c>
      <c r="W8" s="41" t="s">
        <v>27</v>
      </c>
      <c r="X8" s="41" t="s">
        <v>28</v>
      </c>
      <c r="Y8" s="43" t="s">
        <v>29</v>
      </c>
      <c r="Z8" s="42" t="s">
        <v>30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31</v>
      </c>
      <c r="AT8"/>
    </row>
    <row r="9" spans="1:43" s="53" customFormat="1" ht="18.75" customHeight="1">
      <c r="A9" s="47" t="s">
        <v>32</v>
      </c>
      <c r="B9" s="47">
        <v>85</v>
      </c>
      <c r="C9" s="48">
        <f aca="true" ca="1" t="shared" si="0" ref="C9:C14">OFFSET(C9,15,0)</f>
        <v>1</v>
      </c>
      <c r="D9" s="49" t="s">
        <v>33</v>
      </c>
      <c r="E9" s="47" t="s">
        <v>34</v>
      </c>
      <c r="F9" s="47">
        <v>64</v>
      </c>
      <c r="G9" s="50" t="s">
        <v>35</v>
      </c>
      <c r="H9" s="50"/>
      <c r="I9" s="50"/>
      <c r="J9" s="50"/>
      <c r="K9" s="50"/>
      <c r="L9" s="51" t="s">
        <v>36</v>
      </c>
      <c r="M9" s="52"/>
      <c r="N9" s="52"/>
      <c r="O9" s="51" t="s">
        <v>36</v>
      </c>
      <c r="P9" s="52"/>
      <c r="Q9" s="52"/>
      <c r="R9" s="51" t="s">
        <v>36</v>
      </c>
      <c r="S9" s="52"/>
      <c r="T9" s="52"/>
      <c r="U9" s="51" t="s">
        <v>37</v>
      </c>
      <c r="V9" s="52"/>
      <c r="W9" s="52"/>
      <c r="X9" s="52"/>
      <c r="Y9" s="51"/>
      <c r="Z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38</v>
      </c>
      <c r="AQ9" s="57">
        <v>100</v>
      </c>
    </row>
    <row r="10" spans="1:42" s="57" customFormat="1" ht="21" customHeight="1">
      <c r="A10" s="47" t="s">
        <v>32</v>
      </c>
      <c r="B10" s="47">
        <v>44</v>
      </c>
      <c r="C10" s="48">
        <f ca="1" t="shared" si="0"/>
        <v>2</v>
      </c>
      <c r="D10" s="49" t="s">
        <v>39</v>
      </c>
      <c r="E10" s="47" t="s">
        <v>34</v>
      </c>
      <c r="F10" s="47">
        <v>65</v>
      </c>
      <c r="G10" s="50" t="s">
        <v>40</v>
      </c>
      <c r="H10" s="50"/>
      <c r="I10" s="50"/>
      <c r="J10" s="50"/>
      <c r="K10" s="50"/>
      <c r="L10" s="51" t="s">
        <v>41</v>
      </c>
      <c r="M10" s="52"/>
      <c r="N10" s="52"/>
      <c r="O10" s="52"/>
      <c r="P10" s="52"/>
      <c r="Q10" s="51"/>
      <c r="R10" s="52"/>
      <c r="S10" s="51"/>
      <c r="T10" s="52"/>
      <c r="U10" s="52"/>
      <c r="V10" s="51"/>
      <c r="W10" s="52"/>
      <c r="X10" s="52"/>
      <c r="Y10" s="52"/>
      <c r="Z10" s="51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42</v>
      </c>
    </row>
    <row r="11" spans="1:42" s="53" customFormat="1" ht="21" customHeight="1">
      <c r="A11" s="47" t="s">
        <v>32</v>
      </c>
      <c r="B11" s="47">
        <v>72</v>
      </c>
      <c r="C11" s="48">
        <f ca="1" t="shared" si="0"/>
        <v>3</v>
      </c>
      <c r="D11" s="49" t="s">
        <v>43</v>
      </c>
      <c r="E11" s="47" t="s">
        <v>34</v>
      </c>
      <c r="F11" s="47">
        <v>69</v>
      </c>
      <c r="G11" s="50" t="s">
        <v>44</v>
      </c>
      <c r="H11" s="50"/>
      <c r="I11" s="50"/>
      <c r="J11" s="50"/>
      <c r="K11" s="50"/>
      <c r="L11" s="52"/>
      <c r="M11" s="51" t="s">
        <v>36</v>
      </c>
      <c r="N11" s="52"/>
      <c r="O11" s="52"/>
      <c r="P11" s="51" t="s">
        <v>36</v>
      </c>
      <c r="Q11" s="52"/>
      <c r="R11" s="51" t="s">
        <v>45</v>
      </c>
      <c r="S11" s="52"/>
      <c r="T11" s="52"/>
      <c r="U11" s="52"/>
      <c r="V11" s="52"/>
      <c r="W11" s="51" t="s">
        <v>36</v>
      </c>
      <c r="X11" s="52"/>
      <c r="Y11" s="52"/>
      <c r="Z11" s="51"/>
      <c r="AP11" s="58" t="s">
        <v>46</v>
      </c>
    </row>
    <row r="12" spans="1:42" s="53" customFormat="1" ht="21" customHeight="1">
      <c r="A12" s="47" t="s">
        <v>32</v>
      </c>
      <c r="B12" s="47">
        <v>44</v>
      </c>
      <c r="C12" s="48">
        <f ca="1" t="shared" si="0"/>
        <v>4</v>
      </c>
      <c r="D12" s="49" t="s">
        <v>47</v>
      </c>
      <c r="E12" s="47" t="s">
        <v>34</v>
      </c>
      <c r="F12" s="47">
        <v>70</v>
      </c>
      <c r="G12" s="50" t="s">
        <v>48</v>
      </c>
      <c r="H12" s="50"/>
      <c r="I12" s="50"/>
      <c r="J12" s="50"/>
      <c r="K12" s="50"/>
      <c r="L12" s="52"/>
      <c r="M12" s="51" t="s">
        <v>49</v>
      </c>
      <c r="N12" s="52"/>
      <c r="O12" s="51" t="s">
        <v>49</v>
      </c>
      <c r="P12" s="52"/>
      <c r="Q12" s="52"/>
      <c r="R12" s="52"/>
      <c r="S12" s="52"/>
      <c r="T12" s="51" t="s">
        <v>36</v>
      </c>
      <c r="U12" s="52"/>
      <c r="V12" s="51"/>
      <c r="W12" s="52"/>
      <c r="X12" s="51" t="s">
        <v>49</v>
      </c>
      <c r="Y12" s="52"/>
      <c r="Z12" s="52"/>
      <c r="AP12" s="58" t="s">
        <v>50</v>
      </c>
    </row>
    <row r="13" spans="1:42" s="53" customFormat="1" ht="21" customHeight="1">
      <c r="A13" s="47" t="s">
        <v>51</v>
      </c>
      <c r="B13" s="47">
        <v>56</v>
      </c>
      <c r="C13" s="48">
        <f ca="1" t="shared" si="0"/>
        <v>5</v>
      </c>
      <c r="D13" s="59" t="s">
        <v>52</v>
      </c>
      <c r="E13" s="47" t="s">
        <v>34</v>
      </c>
      <c r="F13" s="47">
        <v>82</v>
      </c>
      <c r="G13" s="50" t="s">
        <v>53</v>
      </c>
      <c r="H13" s="50"/>
      <c r="I13" s="50"/>
      <c r="J13" s="50"/>
      <c r="K13" s="50"/>
      <c r="L13" s="52"/>
      <c r="M13" s="52"/>
      <c r="N13" s="51" t="s">
        <v>54</v>
      </c>
      <c r="O13" s="52"/>
      <c r="P13" s="52"/>
      <c r="Q13" s="51"/>
      <c r="R13" s="52"/>
      <c r="S13" s="52"/>
      <c r="T13" s="51" t="s">
        <v>37</v>
      </c>
      <c r="U13" s="52"/>
      <c r="V13" s="52"/>
      <c r="W13" s="51" t="s">
        <v>55</v>
      </c>
      <c r="X13" s="52"/>
      <c r="Y13" s="51"/>
      <c r="Z13" s="52"/>
      <c r="AP13" s="58" t="s">
        <v>56</v>
      </c>
    </row>
    <row r="14" spans="1:42" s="53" customFormat="1" ht="21" customHeight="1">
      <c r="A14" s="47" t="s">
        <v>32</v>
      </c>
      <c r="B14" s="47">
        <v>72</v>
      </c>
      <c r="C14" s="48">
        <f ca="1" t="shared" si="0"/>
        <v>6</v>
      </c>
      <c r="D14" s="49" t="s">
        <v>57</v>
      </c>
      <c r="E14" s="47" t="s">
        <v>34</v>
      </c>
      <c r="F14" s="47">
        <v>86</v>
      </c>
      <c r="G14" s="50" t="s">
        <v>58</v>
      </c>
      <c r="H14" s="50"/>
      <c r="I14" s="50"/>
      <c r="J14" s="50"/>
      <c r="K14" s="50"/>
      <c r="L14" s="52"/>
      <c r="M14" s="52"/>
      <c r="N14" s="51" t="s">
        <v>36</v>
      </c>
      <c r="O14" s="52"/>
      <c r="P14" s="51" t="s">
        <v>59</v>
      </c>
      <c r="Q14" s="52"/>
      <c r="R14" s="52"/>
      <c r="S14" s="51"/>
      <c r="T14" s="52"/>
      <c r="U14" s="51" t="s">
        <v>60</v>
      </c>
      <c r="V14" s="52"/>
      <c r="W14" s="52"/>
      <c r="X14" s="51" t="s">
        <v>36</v>
      </c>
      <c r="Y14" s="52"/>
      <c r="Z14" s="52"/>
      <c r="AP14" s="58" t="s">
        <v>61</v>
      </c>
    </row>
    <row r="15" spans="1:42" s="53" customFormat="1" ht="21" customHeight="1" hidden="1">
      <c r="A15" s="60"/>
      <c r="B15" s="60"/>
      <c r="C15" s="61"/>
      <c r="D15" s="62"/>
      <c r="E15" s="60"/>
      <c r="F15" s="60"/>
      <c r="G15" s="63"/>
      <c r="H15" s="63"/>
      <c r="I15" s="63"/>
      <c r="J15" s="63"/>
      <c r="K15" s="63"/>
      <c r="L15" s="64"/>
      <c r="M15" s="64"/>
      <c r="N15" s="65"/>
      <c r="O15" s="64"/>
      <c r="P15" s="64"/>
      <c r="Q15" s="64"/>
      <c r="R15" s="65"/>
      <c r="S15" s="64"/>
      <c r="T15" s="64"/>
      <c r="U15" s="65"/>
      <c r="V15" s="64"/>
      <c r="W15" s="64"/>
      <c r="X15" s="64"/>
      <c r="Y15" s="65"/>
      <c r="Z15" s="64"/>
      <c r="AA15" s="64"/>
      <c r="AB15" s="65"/>
      <c r="AP15" s="58"/>
    </row>
    <row r="16" spans="1:42" s="53" customFormat="1" ht="21" customHeight="1" hidden="1">
      <c r="A16" s="60"/>
      <c r="B16" s="60"/>
      <c r="C16" s="61"/>
      <c r="D16" s="62"/>
      <c r="E16" s="60"/>
      <c r="F16" s="60"/>
      <c r="G16" s="66"/>
      <c r="H16" s="66"/>
      <c r="I16" s="66"/>
      <c r="J16" s="66"/>
      <c r="K16" s="66"/>
      <c r="L16" s="64"/>
      <c r="M16" s="64"/>
      <c r="N16" s="64"/>
      <c r="O16" s="65"/>
      <c r="P16" s="64"/>
      <c r="Q16" s="64"/>
      <c r="R16" s="65"/>
      <c r="S16" s="64"/>
      <c r="T16" s="64"/>
      <c r="U16" s="64"/>
      <c r="V16" s="64"/>
      <c r="W16" s="64"/>
      <c r="X16" s="65"/>
      <c r="Y16" s="64"/>
      <c r="Z16" s="65"/>
      <c r="AA16" s="64"/>
      <c r="AB16" s="64"/>
      <c r="AP16" s="58"/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69"/>
      <c r="AA17" s="69"/>
      <c r="AB17" s="69"/>
      <c r="AC17" s="69"/>
      <c r="AD17" s="69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O18" s="55"/>
      <c r="AP18" s="55"/>
      <c r="AT18" s="70"/>
      <c r="AU18" s="71"/>
      <c r="AV18" s="71"/>
      <c r="AW18" s="71"/>
      <c r="AX18" s="71"/>
    </row>
    <row r="19" spans="1:50" s="53" customFormat="1" ht="21" customHeight="1" thickBot="1">
      <c r="A19" s="60"/>
      <c r="B19" s="60"/>
      <c r="C19" s="61"/>
      <c r="Q19" s="54"/>
      <c r="R19" s="54"/>
      <c r="S19" s="73" t="s">
        <v>62</v>
      </c>
      <c r="T19" s="73"/>
      <c r="U19" s="73"/>
      <c r="V19" s="73"/>
      <c r="W19" s="73"/>
      <c r="X19" s="73"/>
      <c r="Y19" s="54"/>
      <c r="Z19" s="74" t="s">
        <v>62</v>
      </c>
      <c r="AA19" s="75"/>
      <c r="AB19" s="75"/>
      <c r="AC19" s="75"/>
      <c r="AD19" s="75"/>
      <c r="AE19" s="75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B20" s="77"/>
      <c r="C20" s="77"/>
      <c r="D20" s="77"/>
      <c r="E20" s="77"/>
      <c r="F20" s="77"/>
      <c r="G20" s="78"/>
      <c r="H20" s="78"/>
      <c r="I20" s="78"/>
      <c r="J20" s="78"/>
      <c r="K20" s="44"/>
      <c r="L20" s="44"/>
      <c r="M20" s="44"/>
      <c r="N20" s="44"/>
      <c r="Q20" s="54"/>
      <c r="R20" s="54"/>
      <c r="S20" s="79" t="s">
        <v>63</v>
      </c>
      <c r="T20" s="80"/>
      <c r="U20" s="80"/>
      <c r="V20" s="80"/>
      <c r="W20" s="80"/>
      <c r="X20" s="81"/>
      <c r="Y20" s="54"/>
      <c r="Z20" s="74" t="s">
        <v>63</v>
      </c>
      <c r="AA20" s="74"/>
      <c r="AB20" s="74"/>
      <c r="AC20" s="74"/>
      <c r="AD20" s="74"/>
      <c r="AE20" s="7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S21" s="84">
        <f aca="true" t="shared" si="1" ref="S21:X21">IF(Z21="","",Z21)</f>
      </c>
      <c r="T21" s="85">
        <f t="shared" si="1"/>
      </c>
      <c r="U21" s="85">
        <f t="shared" si="1"/>
      </c>
      <c r="V21" s="85">
        <f t="shared" si="1"/>
      </c>
      <c r="W21" s="85">
        <f t="shared" si="1"/>
      </c>
      <c r="X21" s="86">
        <f t="shared" si="1"/>
      </c>
      <c r="Y21" s="44"/>
      <c r="Z21" s="87"/>
      <c r="AA21" s="87"/>
      <c r="AB21" s="87"/>
      <c r="AC21" s="87"/>
      <c r="AD21" s="87"/>
      <c r="AE21" s="87"/>
      <c r="AH21" s="45"/>
      <c r="AI21" s="45"/>
      <c r="AJ21" s="45"/>
      <c r="AK21" s="45"/>
      <c r="AL21" s="88"/>
      <c r="AM21" s="88"/>
      <c r="AN21" s="88"/>
      <c r="AP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93" t="s">
        <v>64</v>
      </c>
      <c r="T22" s="94"/>
      <c r="U22" s="94"/>
      <c r="V22" s="94"/>
      <c r="W22" s="94"/>
      <c r="X22" s="95"/>
      <c r="Z22" s="74" t="s">
        <v>64</v>
      </c>
      <c r="AA22" s="75"/>
      <c r="AB22" s="75"/>
      <c r="AC22" s="75"/>
      <c r="AD22" s="75"/>
      <c r="AE22" s="7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110">
        <f aca="true" t="shared" si="2" ref="S23:X29">IF(Z23="","",Z23)</f>
      </c>
      <c r="T23" s="111">
        <f t="shared" si="2"/>
      </c>
      <c r="U23" s="111">
        <f t="shared" si="2"/>
      </c>
      <c r="V23" s="111">
        <f t="shared" si="2"/>
      </c>
      <c r="W23" s="111">
        <f t="shared" si="2"/>
      </c>
      <c r="X23" s="112">
        <f t="shared" si="2"/>
      </c>
      <c r="Z23" s="113"/>
      <c r="AA23" s="113"/>
      <c r="AB23" s="113"/>
      <c r="AC23" s="113"/>
      <c r="AD23" s="113"/>
      <c r="AE23" s="113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85</v>
      </c>
      <c r="C24" s="117">
        <v>1</v>
      </c>
      <c r="D24" s="49" t="str">
        <f ca="1">OFFSET(D24,-15,0)</f>
        <v>BOURMAULT Christelle</v>
      </c>
      <c r="E24" s="47" t="str">
        <f ca="1">OFFSET(E24,-15,0)</f>
        <v>M</v>
      </c>
      <c r="F24" s="47">
        <v>0</v>
      </c>
      <c r="G24" s="118">
        <v>0</v>
      </c>
      <c r="H24" s="118">
        <v>0</v>
      </c>
      <c r="I24" s="118">
        <v>0</v>
      </c>
      <c r="J24" s="118">
        <v>0</v>
      </c>
      <c r="K24" s="119">
        <f aca="true" t="shared" si="3" ref="K24:K29">IF(L24&lt;&gt;"","-","")</f>
      </c>
      <c r="L24" s="120"/>
      <c r="M24" s="121">
        <f aca="true" t="shared" si="4" ref="M24:M29">SUM(G24:K24)</f>
        <v>0</v>
      </c>
      <c r="N24" s="122"/>
      <c r="O24" s="123"/>
      <c r="P24" s="124">
        <f aca="true" ca="1" t="shared" si="5" ref="P24:P29">SUM(OFFSET(P24,0,-10),OFFSET(P24,0,-3))</f>
        <v>0</v>
      </c>
      <c r="Q24" s="109"/>
      <c r="R24" s="76"/>
      <c r="S24" s="125">
        <f t="shared" si="2"/>
      </c>
      <c r="T24" s="126">
        <f t="shared" si="2"/>
      </c>
      <c r="U24" s="126">
        <f t="shared" si="2"/>
      </c>
      <c r="V24" s="126">
        <f t="shared" si="2"/>
      </c>
      <c r="W24" s="126">
        <f t="shared" si="2"/>
      </c>
      <c r="X24" s="127">
        <f t="shared" si="2"/>
      </c>
      <c r="Z24" s="128"/>
      <c r="AA24" s="128"/>
      <c r="AB24" s="128"/>
      <c r="AC24" s="128"/>
      <c r="AD24" s="128"/>
      <c r="AE24" s="128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6" ref="AQ24:AQ29">COUNT(G24:K24)</f>
        <v>4</v>
      </c>
    </row>
    <row r="25" spans="1:43" s="53" customFormat="1" ht="21" customHeight="1">
      <c r="A25" s="115" t="str">
        <f aca="true" ca="1" t="shared" si="7" ref="A25:B29">OFFSET(A25,-15,0)</f>
        <v>PDL</v>
      </c>
      <c r="B25" s="116">
        <f ca="1" t="shared" si="7"/>
        <v>44</v>
      </c>
      <c r="C25" s="117">
        <v>2</v>
      </c>
      <c r="D25" s="49" t="str">
        <f aca="true" ca="1" t="shared" si="8" ref="D25:E29">OFFSET(D25,-15,0)</f>
        <v>ROUILLER Salome</v>
      </c>
      <c r="E25" s="47" t="str">
        <f ca="1" t="shared" si="8"/>
        <v>M</v>
      </c>
      <c r="F25" s="47">
        <v>50</v>
      </c>
      <c r="G25" s="118">
        <v>10</v>
      </c>
      <c r="H25" s="118">
        <f>IF(L25&lt;&gt;"","-","")</f>
      </c>
      <c r="I25" s="118">
        <f>IF(L25&lt;&gt;"","-","")</f>
      </c>
      <c r="J25" s="118">
        <f>IF(L25&lt;&gt;"","-","")</f>
      </c>
      <c r="K25" s="119">
        <f t="shared" si="3"/>
      </c>
      <c r="L25" s="120"/>
      <c r="M25" s="121">
        <f t="shared" si="4"/>
        <v>10</v>
      </c>
      <c r="N25" s="122"/>
      <c r="O25" s="123"/>
      <c r="P25" s="124">
        <f ca="1" t="shared" si="5"/>
        <v>60</v>
      </c>
      <c r="Q25" s="109"/>
      <c r="R25" s="76"/>
      <c r="S25" s="125">
        <f t="shared" si="2"/>
      </c>
      <c r="T25" s="126">
        <f t="shared" si="2"/>
      </c>
      <c r="U25" s="126">
        <f t="shared" si="2"/>
      </c>
      <c r="V25" s="126">
        <f t="shared" si="2"/>
      </c>
      <c r="W25" s="126">
        <f t="shared" si="2"/>
      </c>
      <c r="X25" s="127">
        <f t="shared" si="2"/>
      </c>
      <c r="Z25" s="128"/>
      <c r="AA25" s="128"/>
      <c r="AB25" s="128"/>
      <c r="AC25" s="128"/>
      <c r="AD25" s="128"/>
      <c r="AE25" s="128"/>
      <c r="AH25" s="55"/>
      <c r="AI25" s="55"/>
      <c r="AJ25" s="55"/>
      <c r="AK25" s="55"/>
      <c r="AL25" s="88"/>
      <c r="AM25" s="88"/>
      <c r="AN25" s="88"/>
      <c r="AO25" s="60"/>
      <c r="AQ25" s="53">
        <f t="shared" si="6"/>
        <v>1</v>
      </c>
    </row>
    <row r="26" spans="1:50" s="53" customFormat="1" ht="21" customHeight="1">
      <c r="A26" s="115" t="str">
        <f ca="1" t="shared" si="7"/>
        <v>PDL</v>
      </c>
      <c r="B26" s="116">
        <f ca="1" t="shared" si="7"/>
        <v>72</v>
      </c>
      <c r="C26" s="117">
        <v>3</v>
      </c>
      <c r="D26" s="49" t="str">
        <f ca="1" t="shared" si="8"/>
        <v>HERNANDEZ Maeva</v>
      </c>
      <c r="E26" s="47" t="str">
        <f ca="1" t="shared" si="8"/>
        <v>M</v>
      </c>
      <c r="F26" s="47">
        <v>0</v>
      </c>
      <c r="G26" s="118">
        <v>0</v>
      </c>
      <c r="H26" s="118">
        <v>10</v>
      </c>
      <c r="I26" s="118">
        <v>0</v>
      </c>
      <c r="J26" s="118">
        <f>IF(L26&lt;&gt;"","-","")</f>
      </c>
      <c r="K26" s="119">
        <f t="shared" si="3"/>
      </c>
      <c r="L26" s="120"/>
      <c r="M26" s="121">
        <f t="shared" si="4"/>
        <v>10</v>
      </c>
      <c r="N26" s="122"/>
      <c r="O26" s="123"/>
      <c r="P26" s="124">
        <f ca="1" t="shared" si="5"/>
        <v>10</v>
      </c>
      <c r="Q26" s="109"/>
      <c r="R26" s="76"/>
      <c r="S26" s="125">
        <f t="shared" si="2"/>
      </c>
      <c r="T26" s="126">
        <f t="shared" si="2"/>
      </c>
      <c r="U26" s="126">
        <f t="shared" si="2"/>
      </c>
      <c r="V26" s="126">
        <f t="shared" si="2"/>
      </c>
      <c r="W26" s="126">
        <f t="shared" si="2"/>
      </c>
      <c r="X26" s="127">
        <f t="shared" si="2"/>
      </c>
      <c r="Z26" s="128"/>
      <c r="AA26" s="128"/>
      <c r="AB26" s="128"/>
      <c r="AC26" s="128"/>
      <c r="AD26" s="128"/>
      <c r="AE26" s="128"/>
      <c r="AH26" s="55"/>
      <c r="AI26" s="55"/>
      <c r="AJ26" s="55"/>
      <c r="AK26" s="55"/>
      <c r="AL26" s="88"/>
      <c r="AM26" s="88"/>
      <c r="AN26" s="88"/>
      <c r="AO26" s="60"/>
      <c r="AQ26" s="53">
        <f t="shared" si="6"/>
        <v>3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7"/>
        <v>PDL</v>
      </c>
      <c r="B27" s="116">
        <f ca="1" t="shared" si="7"/>
        <v>44</v>
      </c>
      <c r="C27" s="117">
        <v>4</v>
      </c>
      <c r="D27" s="49" t="str">
        <f ca="1" t="shared" si="8"/>
        <v>BAZIN Clementine</v>
      </c>
      <c r="E27" s="47" t="str">
        <f ca="1" t="shared" si="8"/>
        <v>M</v>
      </c>
      <c r="F27" s="47">
        <v>40</v>
      </c>
      <c r="G27" s="118">
        <v>10</v>
      </c>
      <c r="H27" s="118">
        <v>10</v>
      </c>
      <c r="I27" s="118">
        <v>0</v>
      </c>
      <c r="J27" s="118">
        <v>10</v>
      </c>
      <c r="K27" s="119">
        <f t="shared" si="3"/>
      </c>
      <c r="L27" s="120"/>
      <c r="M27" s="121">
        <f t="shared" si="4"/>
        <v>30</v>
      </c>
      <c r="N27" s="122"/>
      <c r="O27" s="123"/>
      <c r="P27" s="124">
        <f ca="1" t="shared" si="5"/>
        <v>70</v>
      </c>
      <c r="Q27" s="109"/>
      <c r="R27" s="76"/>
      <c r="S27" s="125">
        <f t="shared" si="2"/>
      </c>
      <c r="T27" s="126">
        <f t="shared" si="2"/>
      </c>
      <c r="U27" s="126">
        <f t="shared" si="2"/>
      </c>
      <c r="V27" s="126">
        <f t="shared" si="2"/>
      </c>
      <c r="W27" s="126">
        <f t="shared" si="2"/>
      </c>
      <c r="X27" s="127">
        <f t="shared" si="2"/>
      </c>
      <c r="Z27" s="128"/>
      <c r="AA27" s="128"/>
      <c r="AB27" s="128"/>
      <c r="AC27" s="128"/>
      <c r="AD27" s="128"/>
      <c r="AE27" s="128"/>
      <c r="AH27" s="55"/>
      <c r="AI27" s="55"/>
      <c r="AJ27" s="55"/>
      <c r="AK27" s="55"/>
      <c r="AL27" s="88"/>
      <c r="AM27" s="88"/>
      <c r="AN27" s="88"/>
      <c r="AO27" s="60"/>
      <c r="AQ27" s="53">
        <f t="shared" si="6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7"/>
        <v>BRE</v>
      </c>
      <c r="B28" s="116">
        <f ca="1" t="shared" si="7"/>
        <v>56</v>
      </c>
      <c r="C28" s="117">
        <v>5</v>
      </c>
      <c r="D28" s="59" t="str">
        <f ca="1" t="shared" si="8"/>
        <v>CRUARD Ludivine</v>
      </c>
      <c r="E28" s="47" t="str">
        <f ca="1" t="shared" si="8"/>
        <v>M</v>
      </c>
      <c r="F28" s="47">
        <v>97</v>
      </c>
      <c r="G28" s="118">
        <v>0</v>
      </c>
      <c r="H28" s="118">
        <v>0</v>
      </c>
      <c r="I28" s="118">
        <v>10</v>
      </c>
      <c r="J28" s="118" t="str">
        <f>IF(L28&lt;&gt;"","-","")</f>
        <v>-</v>
      </c>
      <c r="K28" s="119" t="str">
        <f t="shared" si="3"/>
        <v>-</v>
      </c>
      <c r="L28" s="120" t="s">
        <v>75</v>
      </c>
      <c r="M28" s="121">
        <f t="shared" si="4"/>
        <v>10</v>
      </c>
      <c r="N28" s="122"/>
      <c r="O28" s="123"/>
      <c r="P28" s="129">
        <f ca="1" t="shared" si="5"/>
        <v>107</v>
      </c>
      <c r="Q28" s="109"/>
      <c r="R28" s="76"/>
      <c r="S28" s="125">
        <f t="shared" si="2"/>
      </c>
      <c r="T28" s="126">
        <f t="shared" si="2"/>
      </c>
      <c r="U28" s="126">
        <f t="shared" si="2"/>
      </c>
      <c r="V28" s="126">
        <f t="shared" si="2"/>
      </c>
      <c r="W28" s="126">
        <f t="shared" si="2"/>
      </c>
      <c r="X28" s="127">
        <f t="shared" si="2"/>
      </c>
      <c r="Z28" s="128"/>
      <c r="AA28" s="128"/>
      <c r="AB28" s="128"/>
      <c r="AC28" s="128"/>
      <c r="AD28" s="128"/>
      <c r="AE28" s="128"/>
      <c r="AH28" s="55"/>
      <c r="AI28" s="55"/>
      <c r="AJ28" s="55"/>
      <c r="AK28" s="55"/>
      <c r="AL28" s="88"/>
      <c r="AM28" s="88"/>
      <c r="AN28" s="88"/>
      <c r="AO28" s="60"/>
      <c r="AQ28" s="53">
        <f t="shared" si="6"/>
        <v>3</v>
      </c>
      <c r="AR28" s="55"/>
      <c r="AT28" s="45"/>
      <c r="AU28" s="45"/>
      <c r="AV28" s="88"/>
      <c r="AW28" s="88"/>
      <c r="AX28" s="88"/>
    </row>
    <row r="29" spans="1:50" s="53" customFormat="1" ht="21" customHeight="1" thickBot="1">
      <c r="A29" s="130" t="str">
        <f ca="1" t="shared" si="7"/>
        <v>PDL</v>
      </c>
      <c r="B29" s="131">
        <f ca="1" t="shared" si="7"/>
        <v>72</v>
      </c>
      <c r="C29" s="132">
        <v>6</v>
      </c>
      <c r="D29" s="133" t="str">
        <f ca="1" t="shared" si="8"/>
        <v>RENARD Valerie</v>
      </c>
      <c r="E29" s="134" t="str">
        <f ca="1" t="shared" si="8"/>
        <v>M</v>
      </c>
      <c r="F29" s="134">
        <v>10</v>
      </c>
      <c r="G29" s="135">
        <v>0</v>
      </c>
      <c r="H29" s="135">
        <v>10</v>
      </c>
      <c r="I29" s="135">
        <v>10</v>
      </c>
      <c r="J29" s="135">
        <v>0</v>
      </c>
      <c r="K29" s="136">
        <f t="shared" si="3"/>
      </c>
      <c r="L29" s="137"/>
      <c r="M29" s="138">
        <f t="shared" si="4"/>
        <v>20</v>
      </c>
      <c r="N29" s="139"/>
      <c r="O29" s="123"/>
      <c r="P29" s="124">
        <f ca="1" t="shared" si="5"/>
        <v>30</v>
      </c>
      <c r="Q29" s="109"/>
      <c r="R29" s="76"/>
      <c r="S29" s="140">
        <f t="shared" si="2"/>
      </c>
      <c r="T29" s="141">
        <f t="shared" si="2"/>
      </c>
      <c r="U29" s="141">
        <f t="shared" si="2"/>
      </c>
      <c r="V29" s="141">
        <f t="shared" si="2"/>
      </c>
      <c r="W29" s="141">
        <f t="shared" si="2"/>
      </c>
      <c r="X29" s="142">
        <f t="shared" si="2"/>
      </c>
      <c r="Z29" s="128"/>
      <c r="AA29" s="128"/>
      <c r="AB29" s="128"/>
      <c r="AC29" s="128"/>
      <c r="AD29" s="128"/>
      <c r="AE29" s="128"/>
      <c r="AH29" s="55"/>
      <c r="AI29" s="55"/>
      <c r="AJ29" s="55"/>
      <c r="AK29" s="55"/>
      <c r="AL29" s="88"/>
      <c r="AM29" s="88"/>
      <c r="AN29" s="88"/>
      <c r="AO29" s="60"/>
      <c r="AQ29" s="53">
        <f t="shared" si="6"/>
        <v>4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60"/>
      <c r="B30" s="60"/>
      <c r="C30" s="143" t="s">
        <v>76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4" t="s">
        <v>77</v>
      </c>
      <c r="N30" s="144"/>
      <c r="O30" s="144"/>
      <c r="P30" s="144"/>
      <c r="Q30" s="144"/>
      <c r="R30" s="76"/>
      <c r="AH30" s="55"/>
      <c r="AI30" s="55"/>
      <c r="AJ30" s="55"/>
      <c r="AK30" s="55"/>
      <c r="AL30" s="88"/>
      <c r="AM30" s="88"/>
      <c r="AN30" s="88"/>
      <c r="AO30" s="60"/>
      <c r="AR30" s="45"/>
      <c r="AT30" s="45"/>
      <c r="AU30" s="45"/>
      <c r="AV30" s="88"/>
      <c r="AW30" s="88"/>
      <c r="AX30" s="88"/>
    </row>
    <row r="31" spans="1:50" s="53" customFormat="1" ht="21" customHeight="1">
      <c r="A31" s="60"/>
      <c r="B31" s="60"/>
      <c r="C31" s="145"/>
      <c r="R31" s="146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5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COUNT(L35:Z35,Z42:AE42)</f>
        <v>9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>
        <v>3</v>
      </c>
      <c r="O35" s="158">
        <v>4</v>
      </c>
      <c r="P35" s="158"/>
      <c r="Q35" s="158"/>
      <c r="R35" s="158">
        <v>5</v>
      </c>
      <c r="S35" s="159"/>
      <c r="T35" s="159">
        <v>6</v>
      </c>
      <c r="U35" s="158">
        <v>7</v>
      </c>
      <c r="V35" s="158"/>
      <c r="W35" s="158">
        <v>8</v>
      </c>
      <c r="X35" s="158">
        <v>9</v>
      </c>
      <c r="Y35" s="158"/>
      <c r="Z35" s="158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>
        <v>1</v>
      </c>
      <c r="O36" s="158">
        <v>2</v>
      </c>
      <c r="P36" s="158"/>
      <c r="Q36" s="158"/>
      <c r="R36" s="158">
        <v>3</v>
      </c>
      <c r="S36" s="159"/>
      <c r="T36" s="159">
        <v>3</v>
      </c>
      <c r="U36" s="158">
        <v>4</v>
      </c>
      <c r="V36" s="158"/>
      <c r="W36" s="158">
        <v>3</v>
      </c>
      <c r="X36" s="158">
        <v>4</v>
      </c>
      <c r="Y36" s="158"/>
      <c r="Z36" s="158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>
        <v>1</v>
      </c>
      <c r="O37" s="158">
        <v>2</v>
      </c>
      <c r="P37" s="158"/>
      <c r="Q37" s="158"/>
      <c r="R37" s="158">
        <v>2</v>
      </c>
      <c r="S37" s="159"/>
      <c r="T37" s="159">
        <v>2</v>
      </c>
      <c r="U37" s="158">
        <v>2</v>
      </c>
      <c r="V37" s="158"/>
      <c r="W37" s="158">
        <v>3</v>
      </c>
      <c r="X37" s="158">
        <v>3</v>
      </c>
      <c r="Y37" s="158"/>
      <c r="Z37" s="158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0</v>
      </c>
      <c r="M39" s="166">
        <v>0</v>
      </c>
      <c r="N39" s="166">
        <v>0</v>
      </c>
      <c r="O39" s="166">
        <v>0</v>
      </c>
      <c r="P39" s="166"/>
      <c r="Q39" s="166"/>
      <c r="R39" s="166">
        <v>0</v>
      </c>
      <c r="S39" s="166"/>
      <c r="T39" s="166">
        <v>0</v>
      </c>
      <c r="U39" s="166">
        <v>0</v>
      </c>
      <c r="V39" s="166"/>
      <c r="W39" s="166">
        <v>0</v>
      </c>
      <c r="X39" s="166">
        <v>10</v>
      </c>
      <c r="Y39" s="166"/>
      <c r="Z39" s="166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6">
        <v>10</v>
      </c>
      <c r="M40" s="166">
        <v>10</v>
      </c>
      <c r="N40" s="166">
        <v>0</v>
      </c>
      <c r="O40" s="166">
        <v>10</v>
      </c>
      <c r="P40" s="166"/>
      <c r="Q40" s="166"/>
      <c r="R40" s="166">
        <v>10</v>
      </c>
      <c r="S40" s="166"/>
      <c r="T40" s="166">
        <v>0</v>
      </c>
      <c r="U40" s="166">
        <v>10</v>
      </c>
      <c r="V40" s="166"/>
      <c r="W40" s="166">
        <v>10</v>
      </c>
      <c r="X40" s="166">
        <v>0</v>
      </c>
      <c r="Y40" s="166"/>
      <c r="Z40" s="166"/>
    </row>
    <row r="41" ht="5.25" customHeight="1" hidden="1"/>
    <row r="42" spans="4:31" ht="14.25" customHeight="1" hidden="1">
      <c r="D42" s="53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Z43" s="166"/>
      <c r="AA43" s="166"/>
      <c r="AB43" s="166"/>
      <c r="AC43" s="166"/>
      <c r="AD43" s="166"/>
      <c r="AE43" s="166"/>
    </row>
    <row r="44" spans="26:31" ht="15" hidden="1">
      <c r="Z44" s="166"/>
      <c r="AA44" s="166"/>
      <c r="AB44" s="166"/>
      <c r="AC44" s="166"/>
      <c r="AD44" s="166"/>
      <c r="AE44" s="166"/>
    </row>
    <row r="45" ht="4.5" customHeight="1" hidden="1"/>
    <row r="46" spans="26:31" ht="15" hidden="1">
      <c r="Z46" s="166"/>
      <c r="AA46" s="166"/>
      <c r="AB46" s="166"/>
      <c r="AC46" s="166"/>
      <c r="AD46" s="166"/>
      <c r="AE46" s="166"/>
    </row>
    <row r="47" spans="26:31" ht="15" hidden="1">
      <c r="Z47" s="166"/>
      <c r="AA47" s="166"/>
      <c r="AB47" s="166"/>
      <c r="AC47" s="166"/>
      <c r="AD47" s="166"/>
      <c r="AE47" s="166"/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5" activePane="bottomLeft" state="frozen"/>
      <selection pane="topLeft" activeCell="G9" sqref="G9:K9"/>
      <selection pane="bottomLeft" activeCell="O21" sqref="O21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81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82</v>
      </c>
      <c r="U2" s="15" t="s">
        <v>4</v>
      </c>
      <c r="V2" s="15"/>
      <c r="W2" s="5"/>
      <c r="X2" s="16" t="str">
        <f>IF(T2="","",T2)</f>
        <v>3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11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171" t="s">
        <v>22</v>
      </c>
      <c r="M8" s="171" t="s">
        <v>83</v>
      </c>
      <c r="N8" s="171" t="s">
        <v>26</v>
      </c>
      <c r="O8" s="171" t="s">
        <v>84</v>
      </c>
      <c r="P8" s="171" t="s">
        <v>85</v>
      </c>
      <c r="Q8" s="171" t="s">
        <v>25</v>
      </c>
      <c r="R8" s="171" t="s">
        <v>86</v>
      </c>
      <c r="S8" s="171" t="s">
        <v>87</v>
      </c>
      <c r="T8" s="171" t="s">
        <v>27</v>
      </c>
      <c r="U8" s="171" t="s">
        <v>88</v>
      </c>
      <c r="V8" s="171" t="s">
        <v>19</v>
      </c>
      <c r="W8" s="171" t="s">
        <v>23</v>
      </c>
      <c r="X8" s="172" t="s">
        <v>89</v>
      </c>
      <c r="Y8" s="171" t="s">
        <v>90</v>
      </c>
      <c r="Z8" s="171" t="s">
        <v>91</v>
      </c>
      <c r="AA8" s="171" t="s">
        <v>29</v>
      </c>
      <c r="AB8" s="172" t="s">
        <v>92</v>
      </c>
      <c r="AC8" s="171" t="s">
        <v>93</v>
      </c>
      <c r="AD8" s="171" t="s">
        <v>20</v>
      </c>
      <c r="AE8" s="171" t="s">
        <v>94</v>
      </c>
      <c r="AF8" s="171" t="s">
        <v>21</v>
      </c>
      <c r="AG8" s="171" t="s">
        <v>95</v>
      </c>
      <c r="AH8" s="171" t="s">
        <v>96</v>
      </c>
      <c r="AI8" s="172" t="s">
        <v>97</v>
      </c>
      <c r="AJ8" s="171" t="s">
        <v>98</v>
      </c>
      <c r="AK8" s="45"/>
      <c r="AL8" s="45"/>
      <c r="AM8" s="45"/>
      <c r="AN8" s="45"/>
      <c r="AP8" s="173" t="s">
        <v>99</v>
      </c>
      <c r="AQ8" s="174"/>
      <c r="AT8" s="46"/>
    </row>
    <row r="9" spans="1:46" s="53" customFormat="1" ht="18.75" customHeight="1">
      <c r="A9" s="47" t="s">
        <v>32</v>
      </c>
      <c r="B9" s="47">
        <v>85</v>
      </c>
      <c r="C9" s="48">
        <f ca="1">OFFSET(C9,15,0)</f>
        <v>1</v>
      </c>
      <c r="D9" s="175" t="s">
        <v>100</v>
      </c>
      <c r="E9" s="47" t="s">
        <v>34</v>
      </c>
      <c r="F9" s="47">
        <v>46</v>
      </c>
      <c r="G9" s="176" t="s">
        <v>101</v>
      </c>
      <c r="H9" s="177"/>
      <c r="I9" s="177"/>
      <c r="J9" s="177"/>
      <c r="K9" s="178"/>
      <c r="L9" s="179" t="s">
        <v>49</v>
      </c>
      <c r="M9" s="180"/>
      <c r="N9" s="180"/>
      <c r="O9" s="180"/>
      <c r="P9" s="180"/>
      <c r="Q9" s="179" t="s">
        <v>49</v>
      </c>
      <c r="R9" s="180"/>
      <c r="S9" s="180"/>
      <c r="T9" s="180"/>
      <c r="U9" s="180"/>
      <c r="V9" s="179" t="s">
        <v>49</v>
      </c>
      <c r="W9" s="180"/>
      <c r="X9" s="180"/>
      <c r="Y9" s="180"/>
      <c r="Z9" s="180"/>
      <c r="AA9" s="179" t="s">
        <v>45</v>
      </c>
      <c r="AB9" s="180"/>
      <c r="AC9" s="180"/>
      <c r="AD9" s="180"/>
      <c r="AE9" s="179" t="s">
        <v>49</v>
      </c>
      <c r="AF9" s="180"/>
      <c r="AG9" s="180"/>
      <c r="AH9" s="180"/>
      <c r="AI9" s="180"/>
      <c r="AJ9" s="180"/>
      <c r="AK9" s="56"/>
      <c r="AL9" s="55"/>
      <c r="AM9" s="56"/>
      <c r="AN9" s="55"/>
      <c r="AP9" s="181" t="s">
        <v>102</v>
      </c>
      <c r="AQ9" s="182">
        <v>100</v>
      </c>
      <c r="AT9" s="58"/>
    </row>
    <row r="10" spans="1:46" s="57" customFormat="1" ht="21" customHeight="1">
      <c r="A10" s="47" t="s">
        <v>32</v>
      </c>
      <c r="B10" s="47">
        <v>85</v>
      </c>
      <c r="C10" s="48">
        <f aca="true" ca="1" t="shared" si="0" ref="C10:C18">OFFSET(C10,15,0)</f>
        <v>2</v>
      </c>
      <c r="D10" s="175" t="s">
        <v>103</v>
      </c>
      <c r="E10" s="47" t="s">
        <v>34</v>
      </c>
      <c r="F10" s="47">
        <v>47</v>
      </c>
      <c r="G10" s="176" t="s">
        <v>104</v>
      </c>
      <c r="H10" s="177"/>
      <c r="I10" s="177"/>
      <c r="J10" s="177"/>
      <c r="K10" s="178"/>
      <c r="L10" s="180"/>
      <c r="M10" s="180"/>
      <c r="N10" s="179" t="s">
        <v>45</v>
      </c>
      <c r="O10" s="180"/>
      <c r="P10" s="180"/>
      <c r="Q10" s="180"/>
      <c r="R10" s="180"/>
      <c r="S10" s="179" t="s">
        <v>55</v>
      </c>
      <c r="T10" s="180"/>
      <c r="U10" s="180"/>
      <c r="V10" s="180"/>
      <c r="W10" s="179" t="s">
        <v>49</v>
      </c>
      <c r="X10" s="180"/>
      <c r="Y10" s="180"/>
      <c r="Z10" s="180"/>
      <c r="AA10" s="180"/>
      <c r="AB10" s="180"/>
      <c r="AC10" s="179" t="s">
        <v>105</v>
      </c>
      <c r="AD10" s="180"/>
      <c r="AE10" s="180"/>
      <c r="AF10" s="179" t="s">
        <v>106</v>
      </c>
      <c r="AG10" s="180"/>
      <c r="AH10" s="180"/>
      <c r="AI10" s="180"/>
      <c r="AJ10" s="180"/>
      <c r="AK10" s="56"/>
      <c r="AL10" s="55"/>
      <c r="AM10" s="56"/>
      <c r="AN10" s="55"/>
      <c r="AP10" s="181" t="s">
        <v>107</v>
      </c>
      <c r="AQ10" s="182"/>
      <c r="AT10" s="58"/>
    </row>
    <row r="11" spans="1:46" s="53" customFormat="1" ht="21" customHeight="1">
      <c r="A11" s="47" t="s">
        <v>108</v>
      </c>
      <c r="B11" s="47">
        <v>28</v>
      </c>
      <c r="C11" s="48">
        <f ca="1" t="shared" si="0"/>
        <v>3</v>
      </c>
      <c r="D11" s="175" t="s">
        <v>109</v>
      </c>
      <c r="E11" s="47" t="s">
        <v>34</v>
      </c>
      <c r="F11" s="47">
        <v>48</v>
      </c>
      <c r="G11" s="176" t="s">
        <v>110</v>
      </c>
      <c r="H11" s="177"/>
      <c r="I11" s="177"/>
      <c r="J11" s="177"/>
      <c r="K11" s="178"/>
      <c r="L11" s="179" t="s">
        <v>36</v>
      </c>
      <c r="M11" s="180"/>
      <c r="N11" s="180"/>
      <c r="O11" s="180"/>
      <c r="P11" s="180"/>
      <c r="Q11" s="180"/>
      <c r="R11" s="180"/>
      <c r="S11" s="180"/>
      <c r="T11" s="179" t="s">
        <v>54</v>
      </c>
      <c r="U11" s="180"/>
      <c r="V11" s="180"/>
      <c r="W11" s="180"/>
      <c r="X11" s="180"/>
      <c r="Y11" s="179" t="s">
        <v>54</v>
      </c>
      <c r="Z11" s="180"/>
      <c r="AA11" s="180"/>
      <c r="AB11" s="180"/>
      <c r="AC11" s="180"/>
      <c r="AD11" s="179" t="s">
        <v>41</v>
      </c>
      <c r="AE11" s="180"/>
      <c r="AF11" s="180"/>
      <c r="AG11" s="180"/>
      <c r="AH11" s="179" t="s">
        <v>111</v>
      </c>
      <c r="AI11" s="180"/>
      <c r="AJ11" s="180"/>
      <c r="AK11" s="56"/>
      <c r="AL11" s="55"/>
      <c r="AM11" s="56"/>
      <c r="AN11" s="55"/>
      <c r="AP11" s="181" t="s">
        <v>112</v>
      </c>
      <c r="AQ11" s="183"/>
      <c r="AT11" s="58"/>
    </row>
    <row r="12" spans="1:46" s="53" customFormat="1" ht="21" customHeight="1">
      <c r="A12" s="47" t="s">
        <v>32</v>
      </c>
      <c r="B12" s="47">
        <v>53</v>
      </c>
      <c r="C12" s="48">
        <f ca="1" t="shared" si="0"/>
        <v>4</v>
      </c>
      <c r="D12" s="184" t="s">
        <v>113</v>
      </c>
      <c r="E12" s="47" t="s">
        <v>34</v>
      </c>
      <c r="F12" s="47">
        <v>48</v>
      </c>
      <c r="G12" s="176" t="s">
        <v>114</v>
      </c>
      <c r="H12" s="177"/>
      <c r="I12" s="177"/>
      <c r="J12" s="177"/>
      <c r="K12" s="178"/>
      <c r="L12" s="180"/>
      <c r="M12" s="180"/>
      <c r="N12" s="179" t="s">
        <v>37</v>
      </c>
      <c r="O12" s="180"/>
      <c r="P12" s="180"/>
      <c r="Q12" s="180"/>
      <c r="R12" s="179" t="s">
        <v>36</v>
      </c>
      <c r="S12" s="180"/>
      <c r="T12" s="180"/>
      <c r="U12" s="180"/>
      <c r="V12" s="179" t="s">
        <v>36</v>
      </c>
      <c r="W12" s="180"/>
      <c r="X12" s="180"/>
      <c r="Y12" s="180"/>
      <c r="Z12" s="179" t="s">
        <v>36</v>
      </c>
      <c r="AA12" s="180"/>
      <c r="AB12" s="180"/>
      <c r="AC12" s="180"/>
      <c r="AD12" s="180"/>
      <c r="AE12" s="180"/>
      <c r="AF12" s="180"/>
      <c r="AG12" s="180"/>
      <c r="AH12" s="180"/>
      <c r="AI12" s="179"/>
      <c r="AJ12" s="180"/>
      <c r="AK12" s="56"/>
      <c r="AL12" s="55"/>
      <c r="AM12" s="56"/>
      <c r="AN12" s="55"/>
      <c r="AP12" s="181" t="s">
        <v>115</v>
      </c>
      <c r="AQ12" s="183"/>
      <c r="AT12" s="58"/>
    </row>
    <row r="13" spans="1:46" s="53" customFormat="1" ht="21" customHeight="1">
      <c r="A13" s="47" t="s">
        <v>32</v>
      </c>
      <c r="B13" s="47">
        <v>53</v>
      </c>
      <c r="C13" s="48">
        <f ca="1">OFFSET(C13,15,0)</f>
        <v>5</v>
      </c>
      <c r="D13" s="175" t="s">
        <v>116</v>
      </c>
      <c r="E13" s="47" t="s">
        <v>34</v>
      </c>
      <c r="F13" s="47">
        <v>52</v>
      </c>
      <c r="G13" s="176" t="s">
        <v>114</v>
      </c>
      <c r="H13" s="177"/>
      <c r="I13" s="177"/>
      <c r="J13" s="177"/>
      <c r="K13" s="178"/>
      <c r="L13" s="180"/>
      <c r="M13" s="180"/>
      <c r="N13" s="180"/>
      <c r="O13" s="179" t="s">
        <v>117</v>
      </c>
      <c r="P13" s="180"/>
      <c r="Q13" s="180"/>
      <c r="R13" s="180"/>
      <c r="S13" s="180"/>
      <c r="T13" s="179" t="s">
        <v>54</v>
      </c>
      <c r="U13" s="180"/>
      <c r="V13" s="180"/>
      <c r="W13" s="180"/>
      <c r="X13" s="180"/>
      <c r="Y13" s="180"/>
      <c r="Z13" s="180"/>
      <c r="AA13" s="179" t="s">
        <v>36</v>
      </c>
      <c r="AB13" s="180"/>
      <c r="AC13" s="180"/>
      <c r="AD13" s="180"/>
      <c r="AE13" s="180"/>
      <c r="AF13" s="179" t="s">
        <v>36</v>
      </c>
      <c r="AG13" s="180"/>
      <c r="AH13" s="180"/>
      <c r="AI13" s="180"/>
      <c r="AJ13" s="179" t="s">
        <v>49</v>
      </c>
      <c r="AK13" s="55"/>
      <c r="AL13" s="55"/>
      <c r="AM13" s="55"/>
      <c r="AN13" s="55"/>
      <c r="AP13" s="181" t="s">
        <v>118</v>
      </c>
      <c r="AQ13" s="183"/>
      <c r="AT13" s="58"/>
    </row>
    <row r="14" spans="1:46" s="53" customFormat="1" ht="21" customHeight="1">
      <c r="A14" s="47" t="s">
        <v>32</v>
      </c>
      <c r="B14" s="47">
        <v>85</v>
      </c>
      <c r="C14" s="48">
        <f ca="1" t="shared" si="0"/>
        <v>6</v>
      </c>
      <c r="D14" s="175" t="s">
        <v>119</v>
      </c>
      <c r="E14" s="47" t="s">
        <v>34</v>
      </c>
      <c r="F14" s="47">
        <v>49</v>
      </c>
      <c r="G14" s="176" t="s">
        <v>120</v>
      </c>
      <c r="H14" s="177"/>
      <c r="I14" s="177"/>
      <c r="J14" s="177"/>
      <c r="K14" s="178"/>
      <c r="L14" s="180"/>
      <c r="M14" s="180"/>
      <c r="N14" s="180"/>
      <c r="O14" s="180"/>
      <c r="P14" s="180"/>
      <c r="Q14" s="179" t="s">
        <v>36</v>
      </c>
      <c r="R14" s="180"/>
      <c r="S14" s="180"/>
      <c r="T14" s="180"/>
      <c r="U14" s="179" t="s">
        <v>36</v>
      </c>
      <c r="V14" s="180"/>
      <c r="W14" s="179" t="s">
        <v>36</v>
      </c>
      <c r="X14" s="180"/>
      <c r="Y14" s="180"/>
      <c r="Z14" s="180"/>
      <c r="AA14" s="180"/>
      <c r="AB14" s="180"/>
      <c r="AC14" s="180"/>
      <c r="AD14" s="179" t="s">
        <v>36</v>
      </c>
      <c r="AE14" s="180"/>
      <c r="AF14" s="180"/>
      <c r="AG14" s="179" t="s">
        <v>37</v>
      </c>
      <c r="AH14" s="180"/>
      <c r="AI14" s="180"/>
      <c r="AJ14" s="180"/>
      <c r="AK14" s="55"/>
      <c r="AL14" s="55"/>
      <c r="AM14" s="55"/>
      <c r="AN14" s="55"/>
      <c r="AP14" s="181" t="s">
        <v>121</v>
      </c>
      <c r="AQ14" s="183"/>
      <c r="AT14" s="58"/>
    </row>
    <row r="15" spans="1:46" s="53" customFormat="1" ht="21" customHeight="1">
      <c r="A15" s="47" t="s">
        <v>32</v>
      </c>
      <c r="B15" s="47">
        <v>85</v>
      </c>
      <c r="C15" s="48">
        <f ca="1" t="shared" si="0"/>
        <v>7</v>
      </c>
      <c r="D15" s="184" t="s">
        <v>122</v>
      </c>
      <c r="E15" s="47" t="s">
        <v>34</v>
      </c>
      <c r="F15" s="47">
        <v>50</v>
      </c>
      <c r="G15" s="176" t="s">
        <v>123</v>
      </c>
      <c r="H15" s="177"/>
      <c r="I15" s="177"/>
      <c r="J15" s="177"/>
      <c r="K15" s="178"/>
      <c r="L15" s="180"/>
      <c r="M15" s="180"/>
      <c r="N15" s="180"/>
      <c r="O15" s="180"/>
      <c r="P15" s="179" t="s">
        <v>36</v>
      </c>
      <c r="Q15" s="180"/>
      <c r="R15" s="180"/>
      <c r="S15" s="179" t="s">
        <v>36</v>
      </c>
      <c r="T15" s="180"/>
      <c r="U15" s="180"/>
      <c r="V15" s="180"/>
      <c r="W15" s="180"/>
      <c r="X15" s="180"/>
      <c r="Y15" s="179" t="s">
        <v>36</v>
      </c>
      <c r="Z15" s="180"/>
      <c r="AA15" s="180"/>
      <c r="AB15" s="179"/>
      <c r="AC15" s="180"/>
      <c r="AD15" s="180"/>
      <c r="AE15" s="179" t="s">
        <v>124</v>
      </c>
      <c r="AF15" s="180"/>
      <c r="AG15" s="180"/>
      <c r="AH15" s="180"/>
      <c r="AI15" s="180"/>
      <c r="AJ15" s="180"/>
      <c r="AK15" s="55"/>
      <c r="AL15" s="55"/>
      <c r="AM15" s="55"/>
      <c r="AN15" s="55"/>
      <c r="AP15" s="181" t="s">
        <v>125</v>
      </c>
      <c r="AQ15" s="183"/>
      <c r="AT15" s="58"/>
    </row>
    <row r="16" spans="1:46" s="53" customFormat="1" ht="21" customHeight="1">
      <c r="A16" s="47" t="s">
        <v>32</v>
      </c>
      <c r="B16" s="47">
        <v>72</v>
      </c>
      <c r="C16" s="48">
        <f ca="1" t="shared" si="0"/>
        <v>8</v>
      </c>
      <c r="D16" s="184" t="s">
        <v>126</v>
      </c>
      <c r="E16" s="47" t="s">
        <v>34</v>
      </c>
      <c r="F16" s="47">
        <v>51</v>
      </c>
      <c r="G16" s="176" t="s">
        <v>127</v>
      </c>
      <c r="H16" s="177"/>
      <c r="I16" s="177"/>
      <c r="J16" s="177"/>
      <c r="K16" s="178"/>
      <c r="L16" s="180"/>
      <c r="M16" s="179" t="s">
        <v>49</v>
      </c>
      <c r="N16" s="180"/>
      <c r="O16" s="180"/>
      <c r="P16" s="180"/>
      <c r="Q16" s="180"/>
      <c r="R16" s="179" t="s">
        <v>49</v>
      </c>
      <c r="S16" s="180"/>
      <c r="T16" s="180"/>
      <c r="U16" s="180"/>
      <c r="V16" s="180"/>
      <c r="W16" s="180"/>
      <c r="X16" s="179"/>
      <c r="Y16" s="180"/>
      <c r="Z16" s="180"/>
      <c r="AA16" s="180"/>
      <c r="AB16" s="180"/>
      <c r="AC16" s="179" t="s">
        <v>36</v>
      </c>
      <c r="AD16" s="180"/>
      <c r="AE16" s="180"/>
      <c r="AF16" s="180"/>
      <c r="AG16" s="180"/>
      <c r="AH16" s="179" t="s">
        <v>49</v>
      </c>
      <c r="AI16" s="180"/>
      <c r="AJ16" s="180"/>
      <c r="AK16" s="55"/>
      <c r="AL16" s="55"/>
      <c r="AM16" s="55"/>
      <c r="AN16" s="55"/>
      <c r="AP16" s="181" t="s">
        <v>128</v>
      </c>
      <c r="AQ16" s="183"/>
      <c r="AT16" s="58"/>
    </row>
    <row r="17" spans="1:50" s="53" customFormat="1" ht="21" customHeight="1">
      <c r="A17" s="47" t="s">
        <v>51</v>
      </c>
      <c r="B17" s="47">
        <v>35</v>
      </c>
      <c r="C17" s="48">
        <f ca="1" t="shared" si="0"/>
        <v>9</v>
      </c>
      <c r="D17" s="175" t="s">
        <v>129</v>
      </c>
      <c r="E17" s="47" t="s">
        <v>34</v>
      </c>
      <c r="F17" s="47">
        <v>51</v>
      </c>
      <c r="G17" s="176" t="s">
        <v>130</v>
      </c>
      <c r="H17" s="177"/>
      <c r="I17" s="177"/>
      <c r="J17" s="177"/>
      <c r="K17" s="178"/>
      <c r="L17" s="180"/>
      <c r="M17" s="180"/>
      <c r="N17" s="180"/>
      <c r="O17" s="179" t="s">
        <v>41</v>
      </c>
      <c r="P17" s="180"/>
      <c r="Q17" s="180"/>
      <c r="R17" s="180"/>
      <c r="S17" s="180"/>
      <c r="T17" s="180"/>
      <c r="U17" s="179" t="s">
        <v>49</v>
      </c>
      <c r="V17" s="180"/>
      <c r="W17" s="180"/>
      <c r="X17" s="179"/>
      <c r="Y17" s="180"/>
      <c r="Z17" s="180"/>
      <c r="AA17" s="180"/>
      <c r="AB17" s="179"/>
      <c r="AC17" s="180"/>
      <c r="AD17" s="180"/>
      <c r="AE17" s="180"/>
      <c r="AF17" s="180"/>
      <c r="AG17" s="180"/>
      <c r="AH17" s="180"/>
      <c r="AI17" s="179"/>
      <c r="AJ17" s="180"/>
      <c r="AK17" s="54"/>
      <c r="AL17" s="55"/>
      <c r="AM17" s="55"/>
      <c r="AN17" s="55"/>
      <c r="AO17" s="55"/>
      <c r="AP17" s="181" t="s">
        <v>131</v>
      </c>
      <c r="AQ17" s="183"/>
      <c r="AT17" s="55"/>
      <c r="AU17" s="71"/>
      <c r="AV17" s="71"/>
      <c r="AW17" s="71"/>
      <c r="AX17" s="71"/>
    </row>
    <row r="18" spans="1:50" s="53" customFormat="1" ht="21" customHeight="1">
      <c r="A18" s="47" t="s">
        <v>51</v>
      </c>
      <c r="B18" s="47">
        <v>35</v>
      </c>
      <c r="C18" s="48">
        <f ca="1" t="shared" si="0"/>
        <v>10</v>
      </c>
      <c r="D18" s="175" t="s">
        <v>132</v>
      </c>
      <c r="E18" s="185" t="s">
        <v>34</v>
      </c>
      <c r="F18" s="185">
        <v>52</v>
      </c>
      <c r="G18" s="176" t="s">
        <v>133</v>
      </c>
      <c r="H18" s="177"/>
      <c r="I18" s="177"/>
      <c r="J18" s="177"/>
      <c r="K18" s="178"/>
      <c r="L18" s="180"/>
      <c r="M18" s="179" t="s">
        <v>36</v>
      </c>
      <c r="N18" s="180"/>
      <c r="O18" s="180"/>
      <c r="P18" s="179" t="s">
        <v>105</v>
      </c>
      <c r="Q18" s="180"/>
      <c r="R18" s="180"/>
      <c r="S18" s="180"/>
      <c r="T18" s="180"/>
      <c r="U18" s="180"/>
      <c r="V18" s="180"/>
      <c r="W18" s="180"/>
      <c r="X18" s="180"/>
      <c r="Y18" s="180"/>
      <c r="Z18" s="179" t="s">
        <v>117</v>
      </c>
      <c r="AA18" s="180"/>
      <c r="AB18" s="180"/>
      <c r="AC18" s="180"/>
      <c r="AD18" s="180"/>
      <c r="AE18" s="180"/>
      <c r="AF18" s="180"/>
      <c r="AG18" s="179" t="s">
        <v>134</v>
      </c>
      <c r="AH18" s="180"/>
      <c r="AI18" s="180"/>
      <c r="AJ18" s="179" t="s">
        <v>36</v>
      </c>
      <c r="AK18" s="68"/>
      <c r="AL18" s="55"/>
      <c r="AM18" s="55"/>
      <c r="AN18" s="55"/>
      <c r="AO18" s="55"/>
      <c r="AP18" s="186" t="s">
        <v>135</v>
      </c>
      <c r="AQ18" s="183"/>
      <c r="AT18" s="55"/>
      <c r="AU18" s="71"/>
      <c r="AV18" s="76"/>
      <c r="AW18" s="76"/>
      <c r="AX18" s="76"/>
    </row>
    <row r="19" spans="1:50" s="53" customFormat="1" ht="18" customHeight="1" thickBot="1">
      <c r="A19" s="187"/>
      <c r="B19" s="187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188"/>
      <c r="AQ19" s="183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189" t="s">
        <v>136</v>
      </c>
      <c r="E20" s="189"/>
      <c r="F20" s="189"/>
      <c r="G20" s="190" t="s">
        <v>16</v>
      </c>
      <c r="H20" s="172" t="s">
        <v>137</v>
      </c>
      <c r="I20" s="190" t="s">
        <v>138</v>
      </c>
      <c r="J20" s="190" t="s">
        <v>139</v>
      </c>
      <c r="K20" s="190" t="s">
        <v>30</v>
      </c>
      <c r="L20" s="172" t="s">
        <v>24</v>
      </c>
      <c r="M20" s="172" t="s">
        <v>28</v>
      </c>
      <c r="N20" s="191" t="s">
        <v>140</v>
      </c>
      <c r="O20" s="190" t="s">
        <v>18</v>
      </c>
      <c r="P20" s="172" t="s">
        <v>141</v>
      </c>
      <c r="V20" s="54"/>
      <c r="W20" s="54"/>
      <c r="X20" s="54"/>
      <c r="Y20" s="54"/>
      <c r="Z20" s="192" t="s">
        <v>63</v>
      </c>
      <c r="AA20" s="193"/>
      <c r="AB20" s="193"/>
      <c r="AC20" s="193"/>
      <c r="AD20" s="193"/>
      <c r="AE20" s="194"/>
      <c r="AM20" s="71"/>
      <c r="AN20" s="71"/>
      <c r="AP20" s="183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189"/>
      <c r="E21" s="189"/>
      <c r="F21" s="189"/>
      <c r="G21" s="190" t="s">
        <v>142</v>
      </c>
      <c r="H21" s="190" t="s">
        <v>143</v>
      </c>
      <c r="I21" s="172" t="s">
        <v>17</v>
      </c>
      <c r="J21" s="190" t="s">
        <v>144</v>
      </c>
      <c r="K21" s="190" t="s">
        <v>145</v>
      </c>
      <c r="L21" s="172" t="s">
        <v>146</v>
      </c>
      <c r="M21" s="172" t="s">
        <v>147</v>
      </c>
      <c r="N21" s="172" t="s">
        <v>148</v>
      </c>
      <c r="O21" s="195" t="s">
        <v>149</v>
      </c>
      <c r="P21" s="190" t="s">
        <v>150</v>
      </c>
      <c r="S21" s="82"/>
      <c r="T21" s="82"/>
      <c r="U21" s="82"/>
      <c r="V21" s="82"/>
      <c r="W21" s="82"/>
      <c r="X21" s="82"/>
      <c r="Z21" s="196"/>
      <c r="AA21" s="197"/>
      <c r="AB21" s="197"/>
      <c r="AC21" s="197"/>
      <c r="AD21" s="197"/>
      <c r="AE21" s="198"/>
      <c r="AM21" s="88"/>
      <c r="AN21" s="88"/>
      <c r="AP21" s="199" t="s">
        <v>151</v>
      </c>
      <c r="AQ21" s="183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2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04"/>
      <c r="T23" s="205"/>
      <c r="U23" s="205"/>
      <c r="V23" s="205"/>
      <c r="W23" s="205"/>
      <c r="X23" s="206"/>
      <c r="Z23" s="207"/>
      <c r="AA23" s="208"/>
      <c r="AB23" s="208"/>
      <c r="AC23" s="208"/>
      <c r="AD23" s="208"/>
      <c r="AE23" s="209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85</v>
      </c>
      <c r="C24" s="117">
        <v>1</v>
      </c>
      <c r="D24" s="175" t="str">
        <f ca="1">OFFSET(D24,-15,0)</f>
        <v>SIRE Marine</v>
      </c>
      <c r="E24" s="210" t="str">
        <f ca="1">OFFSET(E24,-15,0)</f>
        <v>M</v>
      </c>
      <c r="F24" s="47">
        <v>0</v>
      </c>
      <c r="G24" s="118">
        <v>10</v>
      </c>
      <c r="H24" s="118">
        <v>10</v>
      </c>
      <c r="I24" s="118">
        <v>10</v>
      </c>
      <c r="J24" s="118">
        <v>10</v>
      </c>
      <c r="K24" s="211">
        <v>10</v>
      </c>
      <c r="L24" s="120" t="s">
        <v>153</v>
      </c>
      <c r="M24" s="121">
        <f>SUM(G24:K24)</f>
        <v>50</v>
      </c>
      <c r="N24" s="122"/>
      <c r="O24" s="123"/>
      <c r="P24" s="124">
        <f aca="true" ca="1" t="shared" si="1" ref="P24:P33">SUM(OFFSET(P24,0,-10),OFFSET(P24,0,-3))</f>
        <v>50</v>
      </c>
      <c r="Q24" s="212"/>
      <c r="R24" s="76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N24" s="88"/>
      <c r="AO24" s="60"/>
      <c r="AQ24" s="183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PDL</v>
      </c>
      <c r="B25" s="116">
        <f ca="1" t="shared" si="3"/>
        <v>85</v>
      </c>
      <c r="C25" s="117">
        <v>2</v>
      </c>
      <c r="D25" s="175" t="str">
        <f aca="true" ca="1" t="shared" si="4" ref="D25:E33">OFFSET(D25,-15,0)</f>
        <v>GOREAU Lucie</v>
      </c>
      <c r="E25" s="210" t="str">
        <f ca="1" t="shared" si="4"/>
        <v>M</v>
      </c>
      <c r="F25" s="47">
        <v>30</v>
      </c>
      <c r="G25" s="118">
        <v>10</v>
      </c>
      <c r="H25" s="118">
        <v>10</v>
      </c>
      <c r="I25" s="118">
        <v>10</v>
      </c>
      <c r="J25" s="118">
        <v>10</v>
      </c>
      <c r="K25" s="211">
        <v>10</v>
      </c>
      <c r="L25" s="120" t="s">
        <v>153</v>
      </c>
      <c r="M25" s="121">
        <f aca="true" t="shared" si="5" ref="M25:M33">SUM(G25:K25)</f>
        <v>50</v>
      </c>
      <c r="N25" s="122"/>
      <c r="O25" s="123"/>
      <c r="P25" s="124">
        <f ca="1" t="shared" si="1"/>
        <v>80</v>
      </c>
      <c r="Q25" s="212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M25" s="88"/>
      <c r="AN25" s="88"/>
      <c r="AO25" s="60"/>
      <c r="AQ25" s="183">
        <f t="shared" si="2"/>
        <v>5</v>
      </c>
    </row>
    <row r="26" spans="1:50" s="53" customFormat="1" ht="21" customHeight="1">
      <c r="A26" s="115" t="str">
        <f ca="1" t="shared" si="3"/>
        <v>TBO</v>
      </c>
      <c r="B26" s="116">
        <f ca="1" t="shared" si="3"/>
        <v>28</v>
      </c>
      <c r="C26" s="117">
        <v>3</v>
      </c>
      <c r="D26" s="175" t="str">
        <f ca="1" t="shared" si="4"/>
        <v>DUCROCQ Elisa</v>
      </c>
      <c r="E26" s="210" t="str">
        <f ca="1" t="shared" si="4"/>
        <v>M</v>
      </c>
      <c r="F26" s="47">
        <v>60</v>
      </c>
      <c r="G26" s="118">
        <v>0</v>
      </c>
      <c r="H26" s="118">
        <v>0</v>
      </c>
      <c r="I26" s="118">
        <v>0</v>
      </c>
      <c r="J26" s="118">
        <v>10</v>
      </c>
      <c r="K26" s="211">
        <v>0</v>
      </c>
      <c r="L26" s="120" t="s">
        <v>153</v>
      </c>
      <c r="M26" s="121">
        <f t="shared" si="5"/>
        <v>10</v>
      </c>
      <c r="N26" s="122"/>
      <c r="O26" s="123"/>
      <c r="P26" s="124">
        <f ca="1" t="shared" si="1"/>
        <v>70</v>
      </c>
      <c r="Q26" s="212"/>
      <c r="R26" s="76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M26" s="88"/>
      <c r="AN26" s="88"/>
      <c r="AO26" s="60"/>
      <c r="AQ26" s="18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53</v>
      </c>
      <c r="C27" s="117">
        <v>4</v>
      </c>
      <c r="D27" s="184" t="str">
        <f ca="1" t="shared" si="4"/>
        <v>LECOQ Zoe</v>
      </c>
      <c r="E27" s="210" t="str">
        <f ca="1" t="shared" si="4"/>
        <v>M</v>
      </c>
      <c r="F27" s="47">
        <v>0</v>
      </c>
      <c r="G27" s="118">
        <v>0</v>
      </c>
      <c r="H27" s="118">
        <v>0</v>
      </c>
      <c r="I27" s="118">
        <v>0</v>
      </c>
      <c r="J27" s="118">
        <v>0</v>
      </c>
      <c r="K27" s="211">
        <f aca="true" t="shared" si="6" ref="K27:K32">IF(L27&lt;&gt;"","-","")</f>
      </c>
      <c r="L27" s="120"/>
      <c r="M27" s="121">
        <f t="shared" si="5"/>
        <v>0</v>
      </c>
      <c r="N27" s="122"/>
      <c r="O27" s="123"/>
      <c r="P27" s="124">
        <f ca="1" t="shared" si="1"/>
        <v>0</v>
      </c>
      <c r="Q27" s="212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M27" s="88"/>
      <c r="AN27" s="88"/>
      <c r="AO27" s="60"/>
      <c r="AQ27" s="183">
        <f t="shared" si="2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53</v>
      </c>
      <c r="C28" s="117">
        <v>5</v>
      </c>
      <c r="D28" s="175" t="str">
        <f ca="1" t="shared" si="4"/>
        <v>BOUDRY Elise</v>
      </c>
      <c r="E28" s="210" t="str">
        <f ca="1" t="shared" si="4"/>
        <v>M</v>
      </c>
      <c r="F28" s="47">
        <v>80</v>
      </c>
      <c r="G28" s="118">
        <v>0</v>
      </c>
      <c r="H28" s="118">
        <v>0</v>
      </c>
      <c r="I28" s="118">
        <v>0</v>
      </c>
      <c r="J28" s="118">
        <v>0</v>
      </c>
      <c r="K28" s="211">
        <v>10</v>
      </c>
      <c r="L28" s="120" t="s">
        <v>153</v>
      </c>
      <c r="M28" s="121">
        <f t="shared" si="5"/>
        <v>10</v>
      </c>
      <c r="N28" s="122"/>
      <c r="O28" s="123"/>
      <c r="P28" s="124">
        <f ca="1" t="shared" si="1"/>
        <v>90</v>
      </c>
      <c r="Q28" s="212"/>
      <c r="R28" s="76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M28" s="88"/>
      <c r="AN28" s="88"/>
      <c r="AO28" s="60"/>
      <c r="AQ28" s="183">
        <f t="shared" si="2"/>
        <v>5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85</v>
      </c>
      <c r="C29" s="117">
        <v>6</v>
      </c>
      <c r="D29" s="175" t="str">
        <f ca="1" t="shared" si="4"/>
        <v>PONTOIZEAU Pauline</v>
      </c>
      <c r="E29" s="210" t="str">
        <f ca="1" t="shared" si="4"/>
        <v>M</v>
      </c>
      <c r="F29" s="47">
        <v>0</v>
      </c>
      <c r="G29" s="118">
        <v>0</v>
      </c>
      <c r="H29" s="118">
        <v>0</v>
      </c>
      <c r="I29" s="118">
        <v>0</v>
      </c>
      <c r="J29" s="118">
        <v>0</v>
      </c>
      <c r="K29" s="211">
        <v>0</v>
      </c>
      <c r="L29" s="120" t="s">
        <v>153</v>
      </c>
      <c r="M29" s="121">
        <f t="shared" si="5"/>
        <v>0</v>
      </c>
      <c r="N29" s="122"/>
      <c r="O29" s="123"/>
      <c r="P29" s="124">
        <f ca="1" t="shared" si="1"/>
        <v>0</v>
      </c>
      <c r="Q29" s="109"/>
      <c r="R29" s="76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M29" s="88"/>
      <c r="AN29" s="88"/>
      <c r="AO29" s="60"/>
      <c r="AQ29" s="183">
        <f t="shared" si="2"/>
        <v>5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85</v>
      </c>
      <c r="C30" s="117">
        <v>7</v>
      </c>
      <c r="D30" s="184" t="str">
        <f ca="1" t="shared" si="4"/>
        <v>CHARRIER Marie</v>
      </c>
      <c r="E30" s="210" t="str">
        <f ca="1" t="shared" si="4"/>
        <v>M</v>
      </c>
      <c r="F30" s="47">
        <v>10</v>
      </c>
      <c r="G30" s="118">
        <v>0</v>
      </c>
      <c r="H30" s="118">
        <v>0</v>
      </c>
      <c r="I30" s="118">
        <v>0</v>
      </c>
      <c r="J30" s="118">
        <v>0</v>
      </c>
      <c r="K30" s="211">
        <f t="shared" si="6"/>
      </c>
      <c r="L30" s="120"/>
      <c r="M30" s="121">
        <f t="shared" si="5"/>
        <v>0</v>
      </c>
      <c r="N30" s="122"/>
      <c r="O30" s="123"/>
      <c r="P30" s="124">
        <f ca="1" t="shared" si="1"/>
        <v>10</v>
      </c>
      <c r="Q30" s="109"/>
      <c r="R30" s="76"/>
      <c r="S30" s="213"/>
      <c r="T30" s="214"/>
      <c r="U30" s="214"/>
      <c r="V30" s="214"/>
      <c r="W30" s="214"/>
      <c r="X30" s="215"/>
      <c r="Z30" s="213"/>
      <c r="AA30" s="214"/>
      <c r="AB30" s="214"/>
      <c r="AC30" s="214"/>
      <c r="AD30" s="214"/>
      <c r="AE30" s="215"/>
      <c r="AM30" s="88"/>
      <c r="AN30" s="88"/>
      <c r="AO30" s="60"/>
      <c r="AQ30" s="183">
        <f t="shared" si="2"/>
        <v>4</v>
      </c>
      <c r="AR30" s="45"/>
    </row>
    <row r="31" spans="1:44" s="53" customFormat="1" ht="21" customHeight="1">
      <c r="A31" s="115" t="str">
        <f ca="1" t="shared" si="3"/>
        <v>PDL</v>
      </c>
      <c r="B31" s="116">
        <f ca="1" t="shared" si="3"/>
        <v>72</v>
      </c>
      <c r="C31" s="117">
        <v>8</v>
      </c>
      <c r="D31" s="184" t="str">
        <f ca="1" t="shared" si="4"/>
        <v>BLIN Samantha</v>
      </c>
      <c r="E31" s="210" t="str">
        <f ca="1" t="shared" si="4"/>
        <v>M</v>
      </c>
      <c r="F31" s="47">
        <v>40</v>
      </c>
      <c r="G31" s="118">
        <v>10</v>
      </c>
      <c r="H31" s="118">
        <v>10</v>
      </c>
      <c r="I31" s="118">
        <v>0</v>
      </c>
      <c r="J31" s="118">
        <v>10</v>
      </c>
      <c r="K31" s="211">
        <f t="shared" si="6"/>
      </c>
      <c r="L31" s="120"/>
      <c r="M31" s="121">
        <f t="shared" si="5"/>
        <v>30</v>
      </c>
      <c r="N31" s="122"/>
      <c r="O31" s="123"/>
      <c r="P31" s="124">
        <f ca="1" t="shared" si="1"/>
        <v>70</v>
      </c>
      <c r="Q31" s="212"/>
      <c r="R31" s="76"/>
      <c r="S31" s="213"/>
      <c r="T31" s="214"/>
      <c r="U31" s="214"/>
      <c r="V31" s="214"/>
      <c r="W31" s="214"/>
      <c r="X31" s="215"/>
      <c r="Z31" s="213"/>
      <c r="AA31" s="214"/>
      <c r="AB31" s="214"/>
      <c r="AC31" s="214"/>
      <c r="AD31" s="214"/>
      <c r="AE31" s="215"/>
      <c r="AM31" s="88"/>
      <c r="AN31" s="88"/>
      <c r="AO31" s="60"/>
      <c r="AQ31" s="183">
        <f t="shared" si="2"/>
        <v>4</v>
      </c>
      <c r="AR31" s="45"/>
    </row>
    <row r="32" spans="1:45" s="53" customFormat="1" ht="21" customHeight="1">
      <c r="A32" s="115" t="str">
        <f ca="1" t="shared" si="3"/>
        <v>BRE</v>
      </c>
      <c r="B32" s="116">
        <f ca="1" t="shared" si="3"/>
        <v>35</v>
      </c>
      <c r="C32" s="117">
        <v>9</v>
      </c>
      <c r="D32" s="175" t="str">
        <f ca="1" t="shared" si="4"/>
        <v>ORAIN Laurinne</v>
      </c>
      <c r="E32" s="210" t="str">
        <f ca="1" t="shared" si="4"/>
        <v>M</v>
      </c>
      <c r="F32" s="47">
        <v>80</v>
      </c>
      <c r="G32" s="118">
        <v>10</v>
      </c>
      <c r="H32" s="118">
        <v>10</v>
      </c>
      <c r="I32" s="118" t="str">
        <f>IF(L32&lt;&gt;"","-","")</f>
        <v>-</v>
      </c>
      <c r="J32" s="118" t="str">
        <f>IF(L32&lt;&gt;"","-","")</f>
        <v>-</v>
      </c>
      <c r="K32" s="211" t="str">
        <f t="shared" si="6"/>
        <v>-</v>
      </c>
      <c r="L32" s="120" t="s">
        <v>75</v>
      </c>
      <c r="M32" s="121">
        <f t="shared" si="5"/>
        <v>20</v>
      </c>
      <c r="N32" s="122"/>
      <c r="O32" s="123"/>
      <c r="P32" s="129">
        <f ca="1" t="shared" si="1"/>
        <v>100</v>
      </c>
      <c r="Q32" s="109"/>
      <c r="R32" s="147"/>
      <c r="S32" s="213"/>
      <c r="T32" s="214"/>
      <c r="U32" s="214"/>
      <c r="V32" s="214"/>
      <c r="W32" s="214"/>
      <c r="X32" s="215"/>
      <c r="Z32" s="213"/>
      <c r="AA32" s="214"/>
      <c r="AB32" s="214"/>
      <c r="AC32" s="214"/>
      <c r="AD32" s="214"/>
      <c r="AE32" s="215"/>
      <c r="AN32" s="150"/>
      <c r="AO32" s="150"/>
      <c r="AP32" s="150"/>
      <c r="AQ32" s="183">
        <f t="shared" si="2"/>
        <v>2</v>
      </c>
      <c r="AR32" s="88"/>
      <c r="AS32" s="88"/>
    </row>
    <row r="33" spans="1:45" s="53" customFormat="1" ht="21" customHeight="1" thickBot="1">
      <c r="A33" s="130" t="str">
        <f ca="1" t="shared" si="3"/>
        <v>BRE</v>
      </c>
      <c r="B33" s="131">
        <f ca="1" t="shared" si="3"/>
        <v>35</v>
      </c>
      <c r="C33" s="132">
        <v>10</v>
      </c>
      <c r="D33" s="216" t="str">
        <f ca="1" t="shared" si="4"/>
        <v>CASTELLIER Raissa</v>
      </c>
      <c r="E33" s="217" t="str">
        <f ca="1" t="shared" si="4"/>
        <v>M</v>
      </c>
      <c r="F33" s="134">
        <v>60</v>
      </c>
      <c r="G33" s="135">
        <v>0</v>
      </c>
      <c r="H33" s="135">
        <v>10</v>
      </c>
      <c r="I33" s="135">
        <v>7</v>
      </c>
      <c r="J33" s="135">
        <v>10</v>
      </c>
      <c r="K33" s="218">
        <v>0</v>
      </c>
      <c r="L33" s="137" t="s">
        <v>153</v>
      </c>
      <c r="M33" s="138">
        <f t="shared" si="5"/>
        <v>27</v>
      </c>
      <c r="N33" s="139"/>
      <c r="O33" s="123"/>
      <c r="P33" s="108">
        <f ca="1" t="shared" si="1"/>
        <v>87</v>
      </c>
      <c r="Q33" s="109"/>
      <c r="R33" s="147"/>
      <c r="S33" s="219"/>
      <c r="T33" s="220"/>
      <c r="U33" s="220"/>
      <c r="V33" s="220"/>
      <c r="W33" s="220"/>
      <c r="X33" s="221"/>
      <c r="Z33" s="219"/>
      <c r="AA33" s="220"/>
      <c r="AB33" s="220"/>
      <c r="AC33" s="220"/>
      <c r="AD33" s="220"/>
      <c r="AE33" s="221"/>
      <c r="AN33" s="150"/>
      <c r="AO33" s="150"/>
      <c r="AP33" s="150"/>
      <c r="AQ33" s="183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22" t="s">
        <v>76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3" t="s">
        <v>77</v>
      </c>
      <c r="N34" s="223"/>
      <c r="O34" s="223"/>
      <c r="P34" s="223"/>
      <c r="Q34" s="223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</row>
    <row r="35" spans="1:39" s="53" customFormat="1" ht="14.25" customHeight="1" hidden="1">
      <c r="A35" s="57"/>
      <c r="B35" s="57"/>
      <c r="C35" s="224">
        <f>COUNT(L35:AJ35,S42:X42,Z42:AE42)</f>
        <v>22</v>
      </c>
      <c r="D35" s="224"/>
      <c r="E35" s="183"/>
      <c r="F35" s="183"/>
      <c r="G35" s="225" t="s">
        <v>78</v>
      </c>
      <c r="H35" s="226"/>
      <c r="I35" s="226"/>
      <c r="J35" s="226"/>
      <c r="K35" s="226"/>
      <c r="L35" s="159">
        <v>1</v>
      </c>
      <c r="M35" s="159">
        <v>2</v>
      </c>
      <c r="N35" s="159">
        <v>3</v>
      </c>
      <c r="O35" s="159">
        <v>4</v>
      </c>
      <c r="P35" s="159">
        <v>5</v>
      </c>
      <c r="Q35" s="159">
        <v>6</v>
      </c>
      <c r="R35" s="159">
        <v>7</v>
      </c>
      <c r="S35" s="159">
        <v>8</v>
      </c>
      <c r="T35" s="159">
        <v>9</v>
      </c>
      <c r="U35" s="159">
        <v>10</v>
      </c>
      <c r="V35" s="159">
        <v>11</v>
      </c>
      <c r="W35" s="159">
        <v>12</v>
      </c>
      <c r="X35" s="159"/>
      <c r="Y35" s="159">
        <v>13</v>
      </c>
      <c r="Z35" s="159">
        <v>14</v>
      </c>
      <c r="AA35" s="159">
        <v>15</v>
      </c>
      <c r="AB35" s="159"/>
      <c r="AC35" s="159">
        <v>16</v>
      </c>
      <c r="AD35" s="159">
        <v>17</v>
      </c>
      <c r="AE35" s="159">
        <v>18</v>
      </c>
      <c r="AF35" s="159">
        <v>19</v>
      </c>
      <c r="AG35" s="159">
        <v>20</v>
      </c>
      <c r="AH35" s="159">
        <v>21</v>
      </c>
      <c r="AI35" s="159"/>
      <c r="AJ35" s="159">
        <v>22</v>
      </c>
      <c r="AK35" s="161"/>
      <c r="AL35" s="71"/>
      <c r="AM35" s="71"/>
    </row>
    <row r="36" spans="1:39" s="53" customFormat="1" ht="14.25" customHeight="1" hidden="1">
      <c r="A36" s="57"/>
      <c r="B36" s="57"/>
      <c r="C36" s="183"/>
      <c r="D36" s="183"/>
      <c r="E36" s="183"/>
      <c r="F36" s="183"/>
      <c r="G36" s="227" t="s">
        <v>79</v>
      </c>
      <c r="H36" s="228"/>
      <c r="I36" s="228"/>
      <c r="J36" s="228"/>
      <c r="K36" s="228"/>
      <c r="L36" s="159">
        <v>1</v>
      </c>
      <c r="M36" s="159">
        <v>1</v>
      </c>
      <c r="N36" s="159">
        <v>1</v>
      </c>
      <c r="O36" s="159">
        <v>1</v>
      </c>
      <c r="P36" s="159">
        <v>1</v>
      </c>
      <c r="Q36" s="159">
        <v>2</v>
      </c>
      <c r="R36" s="159">
        <v>2</v>
      </c>
      <c r="S36" s="159">
        <v>2</v>
      </c>
      <c r="T36" s="159">
        <v>2</v>
      </c>
      <c r="U36" s="159">
        <v>2</v>
      </c>
      <c r="V36" s="159">
        <v>3</v>
      </c>
      <c r="W36" s="159">
        <v>3</v>
      </c>
      <c r="X36" s="159"/>
      <c r="Y36" s="159">
        <v>3</v>
      </c>
      <c r="Z36" s="159">
        <v>4</v>
      </c>
      <c r="AA36" s="159">
        <v>4</v>
      </c>
      <c r="AB36" s="159"/>
      <c r="AC36" s="159">
        <v>4</v>
      </c>
      <c r="AD36" s="159">
        <v>4</v>
      </c>
      <c r="AE36" s="159">
        <v>5</v>
      </c>
      <c r="AF36" s="159">
        <v>5</v>
      </c>
      <c r="AG36" s="159">
        <v>5</v>
      </c>
      <c r="AH36" s="159">
        <v>5</v>
      </c>
      <c r="AI36" s="159"/>
      <c r="AJ36" s="159">
        <v>5</v>
      </c>
      <c r="AK36" s="161"/>
      <c r="AL36" s="71"/>
      <c r="AM36" s="71"/>
    </row>
    <row r="37" spans="1:37" s="53" customFormat="1" ht="14.25" customHeight="1" hidden="1">
      <c r="A37" s="57"/>
      <c r="B37" s="57"/>
      <c r="C37" s="224"/>
      <c r="D37" s="183"/>
      <c r="E37" s="183"/>
      <c r="F37" s="183"/>
      <c r="G37" s="227" t="s">
        <v>80</v>
      </c>
      <c r="H37" s="228"/>
      <c r="I37" s="228"/>
      <c r="J37" s="228"/>
      <c r="K37" s="228"/>
      <c r="L37" s="159">
        <v>1</v>
      </c>
      <c r="M37" s="159">
        <v>1</v>
      </c>
      <c r="N37" s="159">
        <v>1</v>
      </c>
      <c r="O37" s="159">
        <v>1</v>
      </c>
      <c r="P37" s="159">
        <v>2</v>
      </c>
      <c r="Q37" s="159">
        <v>1</v>
      </c>
      <c r="R37" s="159">
        <v>2</v>
      </c>
      <c r="S37" s="159">
        <v>2</v>
      </c>
      <c r="T37" s="159">
        <v>2</v>
      </c>
      <c r="U37" s="159">
        <v>2</v>
      </c>
      <c r="V37" s="159">
        <v>3</v>
      </c>
      <c r="W37" s="159">
        <v>3</v>
      </c>
      <c r="X37" s="159"/>
      <c r="Y37" s="159">
        <v>3</v>
      </c>
      <c r="Z37" s="159">
        <v>3</v>
      </c>
      <c r="AA37" s="159">
        <v>3</v>
      </c>
      <c r="AB37" s="159"/>
      <c r="AC37" s="159">
        <v>3</v>
      </c>
      <c r="AD37" s="159">
        <v>4</v>
      </c>
      <c r="AE37" s="159">
        <v>4</v>
      </c>
      <c r="AF37" s="159">
        <v>4</v>
      </c>
      <c r="AG37" s="159">
        <v>4</v>
      </c>
      <c r="AH37" s="159">
        <v>4</v>
      </c>
      <c r="AI37" s="159"/>
      <c r="AJ37" s="159">
        <v>5</v>
      </c>
      <c r="AK37" s="161"/>
    </row>
    <row r="38" spans="1:45" s="53" customFormat="1" ht="5.25" customHeight="1" hidden="1">
      <c r="A38" s="1"/>
      <c r="B38" s="1"/>
      <c r="C38" s="229"/>
      <c r="D38" s="183"/>
      <c r="E38" s="230"/>
      <c r="F38" s="231"/>
      <c r="G38" s="230"/>
      <c r="H38" s="230"/>
      <c r="I38" s="230"/>
      <c r="J38" s="230"/>
      <c r="K38" s="230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16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29"/>
      <c r="D39" s="174"/>
      <c r="E39" s="230"/>
      <c r="F39" s="231"/>
      <c r="G39" s="230"/>
      <c r="H39" s="230"/>
      <c r="I39" s="230"/>
      <c r="J39" s="230"/>
      <c r="K39" s="230"/>
      <c r="L39" s="233">
        <v>10</v>
      </c>
      <c r="M39" s="233">
        <v>10</v>
      </c>
      <c r="N39" s="233">
        <v>10</v>
      </c>
      <c r="O39" s="233">
        <v>0</v>
      </c>
      <c r="P39" s="233">
        <v>0</v>
      </c>
      <c r="Q39" s="233">
        <v>10</v>
      </c>
      <c r="R39" s="233">
        <v>0</v>
      </c>
      <c r="S39" s="233">
        <v>10</v>
      </c>
      <c r="T39" s="233">
        <v>0</v>
      </c>
      <c r="U39" s="233">
        <v>0</v>
      </c>
      <c r="V39" s="233">
        <v>10</v>
      </c>
      <c r="W39" s="233">
        <v>10</v>
      </c>
      <c r="X39" s="233"/>
      <c r="Y39" s="233">
        <v>0</v>
      </c>
      <c r="Z39" s="233">
        <v>0</v>
      </c>
      <c r="AA39" s="233">
        <v>10</v>
      </c>
      <c r="AB39" s="233"/>
      <c r="AC39" s="233">
        <v>10</v>
      </c>
      <c r="AD39" s="233">
        <v>10</v>
      </c>
      <c r="AE39" s="233">
        <v>10</v>
      </c>
      <c r="AF39" s="234">
        <v>10</v>
      </c>
      <c r="AG39" s="234">
        <v>0</v>
      </c>
      <c r="AH39" s="234">
        <v>0</v>
      </c>
      <c r="AI39" s="234"/>
      <c r="AJ39" s="234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74"/>
      <c r="D40" s="174"/>
      <c r="E40" s="174"/>
      <c r="F40" s="174"/>
      <c r="G40" s="174"/>
      <c r="H40" s="174"/>
      <c r="I40" s="174"/>
      <c r="J40" s="174"/>
      <c r="K40" s="174"/>
      <c r="L40" s="233">
        <v>0</v>
      </c>
      <c r="M40" s="233">
        <v>0</v>
      </c>
      <c r="N40" s="233">
        <v>0</v>
      </c>
      <c r="O40" s="233">
        <v>10</v>
      </c>
      <c r="P40" s="233">
        <v>10</v>
      </c>
      <c r="Q40" s="233">
        <v>0</v>
      </c>
      <c r="R40" s="233">
        <v>10</v>
      </c>
      <c r="S40" s="233">
        <v>0</v>
      </c>
      <c r="T40" s="233">
        <v>0</v>
      </c>
      <c r="U40" s="233">
        <v>10</v>
      </c>
      <c r="V40" s="233">
        <v>0</v>
      </c>
      <c r="W40" s="233">
        <v>0</v>
      </c>
      <c r="X40" s="233"/>
      <c r="Y40" s="233">
        <v>0</v>
      </c>
      <c r="Z40" s="233">
        <v>7</v>
      </c>
      <c r="AA40" s="233">
        <v>0</v>
      </c>
      <c r="AB40" s="233"/>
      <c r="AC40" s="233">
        <v>0</v>
      </c>
      <c r="AD40" s="233">
        <v>0</v>
      </c>
      <c r="AE40" s="233">
        <v>0</v>
      </c>
      <c r="AF40" s="233">
        <v>0</v>
      </c>
      <c r="AG40" s="233">
        <v>10</v>
      </c>
      <c r="AH40" s="233">
        <v>10</v>
      </c>
      <c r="AI40" s="233"/>
      <c r="AJ40" s="166">
        <v>0</v>
      </c>
    </row>
    <row r="41" spans="3:35" ht="5.25" customHeight="1" hidden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</row>
    <row r="42" spans="3:31" ht="14.25" customHeight="1" hidden="1">
      <c r="C42" s="174"/>
      <c r="D42" s="183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34"/>
      <c r="T42" s="234"/>
      <c r="U42" s="234"/>
      <c r="V42" s="234"/>
      <c r="W42" s="234"/>
      <c r="X42" s="234"/>
      <c r="Z42" s="234"/>
      <c r="AA42" s="234"/>
      <c r="AB42" s="234"/>
      <c r="AC42" s="234"/>
      <c r="AD42" s="234"/>
      <c r="AE42" s="234"/>
    </row>
    <row r="43" spans="3:31" ht="15" hidden="1">
      <c r="C43" s="174"/>
      <c r="D43" s="18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33"/>
      <c r="T43" s="233"/>
      <c r="U43" s="233"/>
      <c r="V43" s="233"/>
      <c r="W43" s="233"/>
      <c r="X43" s="233"/>
      <c r="Z43" s="233"/>
      <c r="AA43" s="233"/>
      <c r="AB43" s="233"/>
      <c r="AC43" s="233"/>
      <c r="AD43" s="233"/>
      <c r="AE43" s="233"/>
    </row>
    <row r="44" spans="3:31" ht="15" hidden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233"/>
      <c r="T44" s="233"/>
      <c r="U44" s="233"/>
      <c r="V44" s="233"/>
      <c r="W44" s="233"/>
      <c r="X44" s="233"/>
      <c r="Z44" s="233"/>
      <c r="AA44" s="233"/>
      <c r="AB44" s="233"/>
      <c r="AC44" s="233"/>
      <c r="AD44" s="233"/>
      <c r="AE44" s="233"/>
    </row>
    <row r="45" spans="3:30" ht="4.5" customHeight="1" hidden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</row>
    <row r="46" spans="3:31" ht="15" hidden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233"/>
      <c r="T46" s="233"/>
      <c r="U46" s="233"/>
      <c r="V46" s="233"/>
      <c r="W46" s="233"/>
      <c r="X46" s="233"/>
      <c r="Z46" s="233"/>
      <c r="AA46" s="233"/>
      <c r="AB46" s="233"/>
      <c r="AC46" s="233"/>
      <c r="AD46" s="233"/>
      <c r="AE46" s="233"/>
    </row>
    <row r="47" spans="3:31" ht="15" hidden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233"/>
      <c r="T47" s="233"/>
      <c r="U47" s="233"/>
      <c r="V47" s="233"/>
      <c r="W47" s="233"/>
      <c r="X47" s="233"/>
      <c r="Z47" s="233"/>
      <c r="AA47" s="233"/>
      <c r="AB47" s="233"/>
      <c r="AC47" s="233"/>
      <c r="AD47" s="233"/>
      <c r="AE47" s="23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8" sqref="G18:K18"/>
      <selection pane="bottomLeft" activeCell="Y30" sqref="Y3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154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155</v>
      </c>
      <c r="U2" s="15"/>
      <c r="V2" s="15"/>
      <c r="W2" s="5"/>
      <c r="X2" s="16" t="str">
        <f>IF(T2="","",T2)</f>
        <v>4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12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171" t="s">
        <v>19</v>
      </c>
      <c r="M8" s="171" t="s">
        <v>30</v>
      </c>
      <c r="N8" s="171" t="s">
        <v>24</v>
      </c>
      <c r="O8" s="171" t="s">
        <v>148</v>
      </c>
      <c r="P8" s="171" t="s">
        <v>29</v>
      </c>
      <c r="Q8" s="171" t="s">
        <v>23</v>
      </c>
      <c r="R8" s="171" t="s">
        <v>86</v>
      </c>
      <c r="S8" s="171" t="s">
        <v>27</v>
      </c>
      <c r="T8" s="171" t="s">
        <v>87</v>
      </c>
      <c r="U8" s="171" t="s">
        <v>25</v>
      </c>
      <c r="V8" s="172" t="s">
        <v>26</v>
      </c>
      <c r="W8" s="171" t="s">
        <v>90</v>
      </c>
      <c r="X8" s="171" t="s">
        <v>146</v>
      </c>
      <c r="Y8" s="171" t="s">
        <v>140</v>
      </c>
      <c r="Z8" s="171" t="s">
        <v>96</v>
      </c>
      <c r="AA8" s="171" t="s">
        <v>94</v>
      </c>
      <c r="AB8" s="172" t="s">
        <v>21</v>
      </c>
      <c r="AC8" s="171" t="s">
        <v>20</v>
      </c>
      <c r="AD8" s="171" t="s">
        <v>137</v>
      </c>
      <c r="AE8" s="171" t="s">
        <v>147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156</v>
      </c>
      <c r="AT8"/>
    </row>
    <row r="9" spans="1:43" s="53" customFormat="1" ht="18.75" customHeight="1">
      <c r="A9" s="47" t="s">
        <v>51</v>
      </c>
      <c r="B9" s="47">
        <v>35</v>
      </c>
      <c r="C9" s="48">
        <f ca="1">OFFSET(C9,15,0)</f>
        <v>1</v>
      </c>
      <c r="D9" s="235" t="s">
        <v>157</v>
      </c>
      <c r="E9" s="47" t="s">
        <v>34</v>
      </c>
      <c r="F9" s="47">
        <v>53</v>
      </c>
      <c r="G9" s="176" t="s">
        <v>158</v>
      </c>
      <c r="H9" s="177"/>
      <c r="I9" s="177"/>
      <c r="J9" s="177"/>
      <c r="K9" s="178"/>
      <c r="L9" s="51" t="s">
        <v>159</v>
      </c>
      <c r="M9" s="52"/>
      <c r="N9" s="52"/>
      <c r="O9" s="52"/>
      <c r="P9" s="51" t="s">
        <v>37</v>
      </c>
      <c r="Q9" s="52"/>
      <c r="R9" s="52"/>
      <c r="S9" s="52"/>
      <c r="T9" s="52"/>
      <c r="U9" s="51" t="s">
        <v>160</v>
      </c>
      <c r="V9" s="52"/>
      <c r="W9" s="52"/>
      <c r="X9" s="52"/>
      <c r="Y9" s="52"/>
      <c r="Z9" s="52"/>
      <c r="AA9" s="51" t="s">
        <v>161</v>
      </c>
      <c r="AB9" s="52"/>
      <c r="AC9" s="52"/>
      <c r="AD9" s="51" t="s">
        <v>36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8" t="s">
        <v>162</v>
      </c>
      <c r="AQ9" s="57">
        <v>100</v>
      </c>
    </row>
    <row r="10" spans="1:42" s="57" customFormat="1" ht="21" customHeight="1">
      <c r="A10" s="47" t="s">
        <v>108</v>
      </c>
      <c r="B10" s="47">
        <v>37</v>
      </c>
      <c r="C10" s="48">
        <f aca="true" ca="1" t="shared" si="0" ref="C10:C16">OFFSET(C10,15,0)</f>
        <v>2</v>
      </c>
      <c r="D10" s="235" t="s">
        <v>163</v>
      </c>
      <c r="E10" s="47" t="s">
        <v>34</v>
      </c>
      <c r="F10" s="47">
        <v>54</v>
      </c>
      <c r="G10" s="176" t="s">
        <v>164</v>
      </c>
      <c r="H10" s="177"/>
      <c r="I10" s="177"/>
      <c r="J10" s="177"/>
      <c r="K10" s="178"/>
      <c r="L10" s="52"/>
      <c r="M10" s="51" t="s">
        <v>45</v>
      </c>
      <c r="N10" s="52"/>
      <c r="O10" s="52"/>
      <c r="P10" s="52"/>
      <c r="Q10" s="51" t="s">
        <v>45</v>
      </c>
      <c r="R10" s="52"/>
      <c r="S10" s="52"/>
      <c r="T10" s="51" t="s">
        <v>60</v>
      </c>
      <c r="U10" s="52"/>
      <c r="V10" s="51"/>
      <c r="W10" s="52"/>
      <c r="X10" s="52"/>
      <c r="Y10" s="52"/>
      <c r="Z10" s="52"/>
      <c r="AA10" s="52"/>
      <c r="AB10" s="51"/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165</v>
      </c>
    </row>
    <row r="11" spans="1:42" s="53" customFormat="1" ht="21" customHeight="1">
      <c r="A11" s="47" t="s">
        <v>32</v>
      </c>
      <c r="B11" s="47">
        <v>72</v>
      </c>
      <c r="C11" s="48">
        <f ca="1" t="shared" si="0"/>
        <v>3</v>
      </c>
      <c r="D11" s="235" t="s">
        <v>166</v>
      </c>
      <c r="E11" s="47" t="s">
        <v>34</v>
      </c>
      <c r="F11" s="47">
        <v>55</v>
      </c>
      <c r="G11" s="176" t="s">
        <v>167</v>
      </c>
      <c r="H11" s="177"/>
      <c r="I11" s="177"/>
      <c r="J11" s="177"/>
      <c r="K11" s="178"/>
      <c r="L11" s="52"/>
      <c r="M11" s="51" t="s">
        <v>36</v>
      </c>
      <c r="N11" s="52"/>
      <c r="O11" s="52"/>
      <c r="P11" s="52"/>
      <c r="Q11" s="52"/>
      <c r="R11" s="52"/>
      <c r="S11" s="51" t="s">
        <v>117</v>
      </c>
      <c r="T11" s="52"/>
      <c r="U11" s="52"/>
      <c r="V11" s="52"/>
      <c r="W11" s="51" t="s">
        <v>168</v>
      </c>
      <c r="X11" s="52"/>
      <c r="Y11" s="52"/>
      <c r="Z11" s="51" t="s">
        <v>41</v>
      </c>
      <c r="AA11" s="52"/>
      <c r="AB11" s="52"/>
      <c r="AC11" s="51" t="s">
        <v>49</v>
      </c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8" t="s">
        <v>169</v>
      </c>
    </row>
    <row r="12" spans="1:42" s="53" customFormat="1" ht="21" customHeight="1">
      <c r="A12" s="47" t="s">
        <v>32</v>
      </c>
      <c r="B12" s="47">
        <v>85</v>
      </c>
      <c r="C12" s="48">
        <f ca="1" t="shared" si="0"/>
        <v>4</v>
      </c>
      <c r="D12" s="236" t="s">
        <v>170</v>
      </c>
      <c r="E12" s="47" t="s">
        <v>34</v>
      </c>
      <c r="F12" s="47">
        <v>55</v>
      </c>
      <c r="G12" s="176" t="s">
        <v>101</v>
      </c>
      <c r="H12" s="177"/>
      <c r="I12" s="177"/>
      <c r="J12" s="177"/>
      <c r="K12" s="178"/>
      <c r="L12" s="51" t="s">
        <v>36</v>
      </c>
      <c r="M12" s="52"/>
      <c r="N12" s="51" t="s">
        <v>36</v>
      </c>
      <c r="O12" s="52"/>
      <c r="P12" s="52"/>
      <c r="Q12" s="52"/>
      <c r="R12" s="51" t="s">
        <v>45</v>
      </c>
      <c r="S12" s="52"/>
      <c r="T12" s="52"/>
      <c r="U12" s="52"/>
      <c r="V12" s="51"/>
      <c r="W12" s="52"/>
      <c r="X12" s="52"/>
      <c r="Y12" s="51" t="s">
        <v>54</v>
      </c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8" t="s">
        <v>171</v>
      </c>
    </row>
    <row r="13" spans="1:42" s="53" customFormat="1" ht="21" customHeight="1">
      <c r="A13" s="47" t="s">
        <v>32</v>
      </c>
      <c r="B13" s="47">
        <v>44</v>
      </c>
      <c r="C13" s="48">
        <f ca="1" t="shared" si="0"/>
        <v>5</v>
      </c>
      <c r="D13" s="236" t="s">
        <v>172</v>
      </c>
      <c r="E13" s="47" t="s">
        <v>34</v>
      </c>
      <c r="F13" s="47">
        <v>56</v>
      </c>
      <c r="G13" s="176" t="s">
        <v>173</v>
      </c>
      <c r="H13" s="177"/>
      <c r="I13" s="177"/>
      <c r="J13" s="177"/>
      <c r="K13" s="178"/>
      <c r="L13" s="52"/>
      <c r="M13" s="52"/>
      <c r="N13" s="51" t="s">
        <v>49</v>
      </c>
      <c r="O13" s="52"/>
      <c r="P13" s="51" t="s">
        <v>45</v>
      </c>
      <c r="Q13" s="52"/>
      <c r="R13" s="52"/>
      <c r="S13" s="51" t="s">
        <v>49</v>
      </c>
      <c r="T13" s="52"/>
      <c r="U13" s="52"/>
      <c r="V13" s="52"/>
      <c r="W13" s="52"/>
      <c r="X13" s="51" t="s">
        <v>49</v>
      </c>
      <c r="Y13" s="52"/>
      <c r="Z13" s="52"/>
      <c r="AA13" s="52"/>
      <c r="AB13" s="51"/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8" t="s">
        <v>174</v>
      </c>
    </row>
    <row r="14" spans="1:42" s="53" customFormat="1" ht="21" customHeight="1">
      <c r="A14" s="47" t="s">
        <v>32</v>
      </c>
      <c r="B14" s="47">
        <v>53</v>
      </c>
      <c r="C14" s="48">
        <f ca="1" t="shared" si="0"/>
        <v>6</v>
      </c>
      <c r="D14" s="235" t="s">
        <v>175</v>
      </c>
      <c r="E14" s="47" t="s">
        <v>34</v>
      </c>
      <c r="F14" s="47">
        <v>57</v>
      </c>
      <c r="G14" s="176" t="s">
        <v>176</v>
      </c>
      <c r="H14" s="177"/>
      <c r="I14" s="177"/>
      <c r="J14" s="177"/>
      <c r="K14" s="178"/>
      <c r="L14" s="52"/>
      <c r="M14" s="52"/>
      <c r="N14" s="52"/>
      <c r="O14" s="51" t="s">
        <v>177</v>
      </c>
      <c r="P14" s="52"/>
      <c r="Q14" s="51" t="s">
        <v>36</v>
      </c>
      <c r="R14" s="52"/>
      <c r="S14" s="52"/>
      <c r="T14" s="52"/>
      <c r="U14" s="51" t="s">
        <v>54</v>
      </c>
      <c r="V14" s="52"/>
      <c r="W14" s="52"/>
      <c r="X14" s="52"/>
      <c r="Y14" s="52"/>
      <c r="Z14" s="52"/>
      <c r="AA14" s="52"/>
      <c r="AB14" s="52"/>
      <c r="AC14" s="51" t="s">
        <v>36</v>
      </c>
      <c r="AD14" s="52"/>
      <c r="AE14" s="51" t="s">
        <v>178</v>
      </c>
      <c r="AF14" s="54"/>
      <c r="AG14" s="54"/>
      <c r="AH14" s="55"/>
      <c r="AI14" s="55"/>
      <c r="AJ14" s="55"/>
      <c r="AK14" s="55"/>
      <c r="AL14" s="55"/>
      <c r="AM14" s="55"/>
      <c r="AN14" s="55"/>
      <c r="AP14" s="58" t="s">
        <v>179</v>
      </c>
    </row>
    <row r="15" spans="1:42" s="53" customFormat="1" ht="21" customHeight="1">
      <c r="A15" s="47" t="s">
        <v>180</v>
      </c>
      <c r="B15" s="47">
        <v>79</v>
      </c>
      <c r="C15" s="48">
        <f ca="1" t="shared" si="0"/>
        <v>7</v>
      </c>
      <c r="D15" s="235" t="s">
        <v>181</v>
      </c>
      <c r="E15" s="47" t="s">
        <v>34</v>
      </c>
      <c r="F15" s="47">
        <v>57</v>
      </c>
      <c r="G15" s="176" t="s">
        <v>182</v>
      </c>
      <c r="H15" s="177"/>
      <c r="I15" s="177"/>
      <c r="J15" s="177"/>
      <c r="K15" s="178"/>
      <c r="L15" s="52"/>
      <c r="M15" s="52"/>
      <c r="N15" s="52"/>
      <c r="O15" s="52"/>
      <c r="P15" s="52"/>
      <c r="Q15" s="52"/>
      <c r="R15" s="52"/>
      <c r="S15" s="52"/>
      <c r="T15" s="51" t="s">
        <v>36</v>
      </c>
      <c r="U15" s="52"/>
      <c r="V15" s="52"/>
      <c r="W15" s="51" t="s">
        <v>54</v>
      </c>
      <c r="X15" s="52"/>
      <c r="Y15" s="51" t="s">
        <v>37</v>
      </c>
      <c r="Z15" s="52"/>
      <c r="AA15" s="51" t="s">
        <v>168</v>
      </c>
      <c r="AB15" s="52"/>
      <c r="AC15" s="52"/>
      <c r="AD15" s="52"/>
      <c r="AE15" s="51" t="s">
        <v>37</v>
      </c>
      <c r="AF15" s="54"/>
      <c r="AG15" s="54"/>
      <c r="AH15" s="55"/>
      <c r="AI15" s="55"/>
      <c r="AJ15" s="55"/>
      <c r="AK15" s="55"/>
      <c r="AL15" s="55"/>
      <c r="AM15" s="55"/>
      <c r="AN15" s="55"/>
      <c r="AP15" s="58" t="s">
        <v>183</v>
      </c>
    </row>
    <row r="16" spans="1:42" s="53" customFormat="1" ht="21" customHeight="1">
      <c r="A16" s="47" t="s">
        <v>32</v>
      </c>
      <c r="B16" s="47">
        <v>72</v>
      </c>
      <c r="C16" s="48">
        <f ca="1" t="shared" si="0"/>
        <v>8</v>
      </c>
      <c r="D16" s="235" t="s">
        <v>184</v>
      </c>
      <c r="E16" s="47" t="s">
        <v>34</v>
      </c>
      <c r="F16" s="47">
        <v>57</v>
      </c>
      <c r="G16" s="176" t="s">
        <v>185</v>
      </c>
      <c r="H16" s="177"/>
      <c r="I16" s="177"/>
      <c r="J16" s="177"/>
      <c r="K16" s="178"/>
      <c r="L16" s="52"/>
      <c r="M16" s="52"/>
      <c r="N16" s="52"/>
      <c r="O16" s="51" t="s">
        <v>37</v>
      </c>
      <c r="P16" s="52"/>
      <c r="Q16" s="52"/>
      <c r="R16" s="51" t="s">
        <v>36</v>
      </c>
      <c r="S16" s="52"/>
      <c r="T16" s="52"/>
      <c r="U16" s="52"/>
      <c r="V16" s="52"/>
      <c r="W16" s="52"/>
      <c r="X16" s="51" t="s">
        <v>36</v>
      </c>
      <c r="Y16" s="52"/>
      <c r="Z16" s="51" t="s">
        <v>186</v>
      </c>
      <c r="AA16" s="52"/>
      <c r="AB16" s="52"/>
      <c r="AC16" s="52"/>
      <c r="AD16" s="51" t="s">
        <v>105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8" t="s">
        <v>187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37"/>
      <c r="AA17" s="237"/>
      <c r="AB17" s="237"/>
      <c r="AC17" s="237"/>
      <c r="AD17" s="237"/>
      <c r="AE17" s="23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238" t="s">
        <v>136</v>
      </c>
      <c r="E20" s="239"/>
      <c r="F20" s="240"/>
      <c r="G20" s="190" t="s">
        <v>16</v>
      </c>
      <c r="H20" s="190" t="s">
        <v>22</v>
      </c>
      <c r="I20" s="190" t="s">
        <v>93</v>
      </c>
      <c r="J20" s="172" t="s">
        <v>17</v>
      </c>
      <c r="K20" s="172" t="s">
        <v>28</v>
      </c>
      <c r="L20" s="172" t="s">
        <v>18</v>
      </c>
      <c r="M20" s="172" t="s">
        <v>141</v>
      </c>
      <c r="N20" s="190" t="s">
        <v>149</v>
      </c>
      <c r="Q20" s="54"/>
      <c r="R20" s="54"/>
      <c r="S20" s="54"/>
      <c r="T20" s="54"/>
      <c r="U20" s="54"/>
      <c r="V20" s="54"/>
      <c r="W20" s="54"/>
      <c r="X20" s="54"/>
      <c r="Y20" s="54"/>
      <c r="Z20" s="192" t="s">
        <v>63</v>
      </c>
      <c r="AA20" s="193"/>
      <c r="AB20" s="193"/>
      <c r="AC20" s="193"/>
      <c r="AD20" s="193"/>
      <c r="AE20" s="19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6"/>
      <c r="AA21" s="197"/>
      <c r="AB21" s="197"/>
      <c r="AC21" s="197"/>
      <c r="AD21" s="197"/>
      <c r="AE21" s="198"/>
      <c r="AH21" s="45"/>
      <c r="AI21" s="45"/>
      <c r="AJ21" s="45"/>
      <c r="AK21" s="45"/>
      <c r="AL21" s="88"/>
      <c r="AM21" s="88"/>
      <c r="AN21" s="88"/>
      <c r="AP21" s="89" t="s">
        <v>188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41"/>
      <c r="T23" s="101"/>
      <c r="U23" s="101"/>
      <c r="V23" s="101"/>
      <c r="W23" s="101"/>
      <c r="X23" s="242"/>
      <c r="Z23" s="243"/>
      <c r="AA23" s="244"/>
      <c r="AB23" s="244"/>
      <c r="AC23" s="244"/>
      <c r="AD23" s="244"/>
      <c r="AE23" s="245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BRE</v>
      </c>
      <c r="B24" s="116">
        <f ca="1">OFFSET(B24,-15,0)</f>
        <v>35</v>
      </c>
      <c r="C24" s="117">
        <v>1</v>
      </c>
      <c r="D24" s="59" t="str">
        <f ca="1">OFFSET(D24,-15,0)</f>
        <v>BRUNET Romane</v>
      </c>
      <c r="E24" s="47" t="str">
        <f ca="1">OFFSET(E24,-15,0)</f>
        <v>M</v>
      </c>
      <c r="F24" s="47">
        <v>72</v>
      </c>
      <c r="G24" s="118">
        <v>0</v>
      </c>
      <c r="H24" s="118">
        <v>0</v>
      </c>
      <c r="I24" s="118">
        <v>0</v>
      </c>
      <c r="J24" s="118">
        <v>0</v>
      </c>
      <c r="K24" s="119">
        <v>0</v>
      </c>
      <c r="L24" s="120" t="s">
        <v>153</v>
      </c>
      <c r="M24" s="121">
        <f>SUM(G24:K24)</f>
        <v>0</v>
      </c>
      <c r="N24" s="122"/>
      <c r="O24" s="123"/>
      <c r="P24" s="124">
        <f aca="true" ca="1" t="shared" si="1" ref="P24:P31">SUM(OFFSET(P24,0,-10),OFFSET(P24,0,-3))</f>
        <v>72</v>
      </c>
      <c r="Q24" s="109"/>
      <c r="R24" s="76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5</v>
      </c>
    </row>
    <row r="25" spans="1:43" s="53" customFormat="1" ht="21" customHeight="1">
      <c r="A25" s="115" t="str">
        <f aca="true" ca="1" t="shared" si="3" ref="A25:B31">OFFSET(A25,-15,0)</f>
        <v>TBO</v>
      </c>
      <c r="B25" s="116">
        <f ca="1" t="shared" si="3"/>
        <v>37</v>
      </c>
      <c r="C25" s="117">
        <v>2</v>
      </c>
      <c r="D25" s="59" t="str">
        <f aca="true" ca="1" t="shared" si="4" ref="D25:E31">OFFSET(D25,-15,0)</f>
        <v>MASCIULEWICZ Laurie</v>
      </c>
      <c r="E25" s="47" t="str">
        <f ca="1" t="shared" si="4"/>
        <v>M</v>
      </c>
      <c r="F25" s="47">
        <v>70</v>
      </c>
      <c r="G25" s="118">
        <v>10</v>
      </c>
      <c r="H25" s="118">
        <v>10</v>
      </c>
      <c r="I25" s="118">
        <v>10</v>
      </c>
      <c r="J25" s="118" t="str">
        <f>IF(L25&lt;&gt;"","-","")</f>
        <v>-</v>
      </c>
      <c r="K25" s="119" t="str">
        <f>IF(L25&lt;&gt;"","-","")</f>
        <v>-</v>
      </c>
      <c r="L25" s="120" t="s">
        <v>75</v>
      </c>
      <c r="M25" s="121">
        <f aca="true" t="shared" si="5" ref="M25:M31">SUM(G25:K25)</f>
        <v>30</v>
      </c>
      <c r="N25" s="122"/>
      <c r="O25" s="123"/>
      <c r="P25" s="129">
        <f ca="1" t="shared" si="1"/>
        <v>100</v>
      </c>
      <c r="Q25" s="109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3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72</v>
      </c>
      <c r="C26" s="117">
        <v>3</v>
      </c>
      <c r="D26" s="59" t="str">
        <f ca="1" t="shared" si="4"/>
        <v>HEBERT Louise</v>
      </c>
      <c r="E26" s="47" t="str">
        <f ca="1" t="shared" si="4"/>
        <v>M</v>
      </c>
      <c r="F26" s="47">
        <v>20</v>
      </c>
      <c r="G26" s="118">
        <v>0</v>
      </c>
      <c r="H26" s="118">
        <v>0</v>
      </c>
      <c r="I26" s="118">
        <v>0</v>
      </c>
      <c r="J26" s="118">
        <v>10</v>
      </c>
      <c r="K26" s="119">
        <v>10</v>
      </c>
      <c r="L26" s="120" t="s">
        <v>153</v>
      </c>
      <c r="M26" s="121">
        <f t="shared" si="5"/>
        <v>20</v>
      </c>
      <c r="N26" s="122"/>
      <c r="O26" s="123"/>
      <c r="P26" s="124">
        <f ca="1" t="shared" si="1"/>
        <v>40</v>
      </c>
      <c r="Q26" s="109"/>
      <c r="R26" s="76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85</v>
      </c>
      <c r="C27" s="117">
        <v>4</v>
      </c>
      <c r="D27" s="49" t="str">
        <f ca="1" t="shared" si="4"/>
        <v>ROUSTEL Jade</v>
      </c>
      <c r="E27" s="47" t="str">
        <f ca="1" t="shared" si="4"/>
        <v>M</v>
      </c>
      <c r="F27" s="47">
        <v>0</v>
      </c>
      <c r="G27" s="118">
        <v>0</v>
      </c>
      <c r="H27" s="118">
        <v>0</v>
      </c>
      <c r="I27" s="118">
        <v>10</v>
      </c>
      <c r="J27" s="118">
        <v>0</v>
      </c>
      <c r="K27" s="119">
        <f>IF(L27&lt;&gt;"","-","")</f>
      </c>
      <c r="L27" s="120"/>
      <c r="M27" s="121">
        <f t="shared" si="5"/>
        <v>10</v>
      </c>
      <c r="N27" s="122"/>
      <c r="O27" s="123"/>
      <c r="P27" s="124">
        <f ca="1" t="shared" si="1"/>
        <v>10</v>
      </c>
      <c r="Q27" s="109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44</v>
      </c>
      <c r="C28" s="117">
        <v>5</v>
      </c>
      <c r="D28" s="49" t="str">
        <f ca="1" t="shared" si="4"/>
        <v>ROCHAIS Marlene</v>
      </c>
      <c r="E28" s="47" t="str">
        <f ca="1" t="shared" si="4"/>
        <v>M</v>
      </c>
      <c r="F28" s="47">
        <v>10</v>
      </c>
      <c r="G28" s="118">
        <v>10</v>
      </c>
      <c r="H28" s="118">
        <v>10</v>
      </c>
      <c r="I28" s="118">
        <v>10</v>
      </c>
      <c r="J28" s="118">
        <v>10</v>
      </c>
      <c r="K28" s="119">
        <v>10</v>
      </c>
      <c r="L28" s="120"/>
      <c r="M28" s="121">
        <f t="shared" si="5"/>
        <v>50</v>
      </c>
      <c r="N28" s="122"/>
      <c r="O28" s="123"/>
      <c r="P28" s="124">
        <f ca="1" t="shared" si="1"/>
        <v>60</v>
      </c>
      <c r="Q28" s="109"/>
      <c r="R28" s="76"/>
      <c r="S28" s="213"/>
      <c r="T28" s="214"/>
      <c r="U28" s="214"/>
      <c r="V28" s="214"/>
      <c r="W28" s="214"/>
      <c r="X28" s="215"/>
      <c r="Z28" s="213" t="s">
        <v>189</v>
      </c>
      <c r="AA28" s="214"/>
      <c r="AB28" s="214"/>
      <c r="AC28" s="214"/>
      <c r="AD28" s="214"/>
      <c r="AE28" s="215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PDL</v>
      </c>
      <c r="B29" s="116">
        <f ca="1" t="shared" si="3"/>
        <v>53</v>
      </c>
      <c r="C29" s="117">
        <v>6</v>
      </c>
      <c r="D29" s="59" t="str">
        <f ca="1" t="shared" si="4"/>
        <v>BIZEUL Gomelet Aglae</v>
      </c>
      <c r="E29" s="47" t="str">
        <f ca="1" t="shared" si="4"/>
        <v>M</v>
      </c>
      <c r="F29" s="47">
        <v>0</v>
      </c>
      <c r="G29" s="118">
        <v>7</v>
      </c>
      <c r="H29" s="118">
        <v>0</v>
      </c>
      <c r="I29" s="118">
        <v>0</v>
      </c>
      <c r="J29" s="118">
        <v>0</v>
      </c>
      <c r="K29" s="119">
        <v>0</v>
      </c>
      <c r="L29" s="120" t="s">
        <v>153</v>
      </c>
      <c r="M29" s="121">
        <f t="shared" si="5"/>
        <v>7</v>
      </c>
      <c r="N29" s="122"/>
      <c r="O29" s="123"/>
      <c r="P29" s="124">
        <f ca="1" t="shared" si="1"/>
        <v>7</v>
      </c>
      <c r="Q29" s="109"/>
      <c r="R29" s="76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PC</v>
      </c>
      <c r="B30" s="116">
        <f ca="1" t="shared" si="3"/>
        <v>79</v>
      </c>
      <c r="C30" s="117">
        <v>7</v>
      </c>
      <c r="D30" s="59" t="str">
        <f ca="1" t="shared" si="4"/>
        <v>GATARD Aurelle</v>
      </c>
      <c r="E30" s="47" t="str">
        <f ca="1" t="shared" si="4"/>
        <v>M</v>
      </c>
      <c r="F30" s="47">
        <v>67</v>
      </c>
      <c r="G30" s="118">
        <v>0</v>
      </c>
      <c r="H30" s="118">
        <v>0</v>
      </c>
      <c r="I30" s="118">
        <v>0</v>
      </c>
      <c r="J30" s="118">
        <v>0</v>
      </c>
      <c r="K30" s="119">
        <v>0</v>
      </c>
      <c r="L30" s="120" t="s">
        <v>153</v>
      </c>
      <c r="M30" s="121">
        <f t="shared" si="5"/>
        <v>0</v>
      </c>
      <c r="N30" s="122"/>
      <c r="O30" s="123"/>
      <c r="P30" s="108">
        <f ca="1" t="shared" si="1"/>
        <v>67</v>
      </c>
      <c r="Q30" s="109"/>
      <c r="R30" s="76"/>
      <c r="S30" s="213"/>
      <c r="T30" s="214"/>
      <c r="U30" s="214"/>
      <c r="V30" s="214"/>
      <c r="W30" s="214"/>
      <c r="X30" s="215"/>
      <c r="Z30" s="213"/>
      <c r="AA30" s="214"/>
      <c r="AB30" s="214"/>
      <c r="AC30" s="214"/>
      <c r="AD30" s="214"/>
      <c r="AE30" s="215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0" t="str">
        <f ca="1" t="shared" si="3"/>
        <v>PDL</v>
      </c>
      <c r="B31" s="131">
        <f ca="1" t="shared" si="3"/>
        <v>72</v>
      </c>
      <c r="C31" s="132">
        <v>8</v>
      </c>
      <c r="D31" s="246" t="str">
        <f ca="1" t="shared" si="4"/>
        <v>PATRIGNANI Romane</v>
      </c>
      <c r="E31" s="134" t="str">
        <f ca="1" t="shared" si="4"/>
        <v>M</v>
      </c>
      <c r="F31" s="134">
        <v>37</v>
      </c>
      <c r="G31" s="135">
        <v>0</v>
      </c>
      <c r="H31" s="135">
        <v>0</v>
      </c>
      <c r="I31" s="135">
        <v>0</v>
      </c>
      <c r="J31" s="135">
        <v>0</v>
      </c>
      <c r="K31" s="136">
        <v>10</v>
      </c>
      <c r="L31" s="137" t="s">
        <v>153</v>
      </c>
      <c r="M31" s="138">
        <f t="shared" si="5"/>
        <v>10</v>
      </c>
      <c r="N31" s="139"/>
      <c r="O31" s="123"/>
      <c r="P31" s="108">
        <f ca="1" t="shared" si="1"/>
        <v>47</v>
      </c>
      <c r="Q31" s="109"/>
      <c r="R31" s="76"/>
      <c r="S31" s="219"/>
      <c r="T31" s="220"/>
      <c r="U31" s="220"/>
      <c r="V31" s="220"/>
      <c r="W31" s="220"/>
      <c r="X31" s="221"/>
      <c r="Z31" s="219"/>
      <c r="AA31" s="220"/>
      <c r="AB31" s="220"/>
      <c r="AC31" s="220"/>
      <c r="AD31" s="220"/>
      <c r="AE31" s="221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47" t="s">
        <v>76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23" t="s">
        <v>77</v>
      </c>
      <c r="N32" s="223"/>
      <c r="O32" s="223"/>
      <c r="P32" s="223"/>
      <c r="Q32" s="223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18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>
        <v>3</v>
      </c>
      <c r="O35" s="158">
        <v>4</v>
      </c>
      <c r="P35" s="158">
        <v>5</v>
      </c>
      <c r="Q35" s="158">
        <v>6</v>
      </c>
      <c r="R35" s="158">
        <v>7</v>
      </c>
      <c r="S35" s="159">
        <v>8</v>
      </c>
      <c r="T35" s="159">
        <v>9</v>
      </c>
      <c r="U35" s="158">
        <v>10</v>
      </c>
      <c r="V35" s="158"/>
      <c r="W35" s="158">
        <v>11</v>
      </c>
      <c r="X35" s="158">
        <v>12</v>
      </c>
      <c r="Y35" s="158">
        <v>13</v>
      </c>
      <c r="Z35" s="158">
        <v>14</v>
      </c>
      <c r="AA35" s="158">
        <v>15</v>
      </c>
      <c r="AB35" s="158"/>
      <c r="AC35" s="158">
        <v>16</v>
      </c>
      <c r="AD35" s="158">
        <v>17</v>
      </c>
      <c r="AE35" s="158">
        <v>18</v>
      </c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>
        <v>2</v>
      </c>
      <c r="O36" s="158">
        <v>1</v>
      </c>
      <c r="P36" s="158">
        <v>2</v>
      </c>
      <c r="Q36" s="158">
        <v>2</v>
      </c>
      <c r="R36" s="158">
        <v>3</v>
      </c>
      <c r="S36" s="159">
        <v>2</v>
      </c>
      <c r="T36" s="159">
        <v>3</v>
      </c>
      <c r="U36" s="158">
        <v>3</v>
      </c>
      <c r="V36" s="158"/>
      <c r="W36" s="158">
        <v>3</v>
      </c>
      <c r="X36" s="158">
        <v>4</v>
      </c>
      <c r="Y36" s="158">
        <v>4</v>
      </c>
      <c r="Z36" s="158">
        <v>4</v>
      </c>
      <c r="AA36" s="158">
        <v>4</v>
      </c>
      <c r="AB36" s="158"/>
      <c r="AC36" s="158">
        <v>5</v>
      </c>
      <c r="AD36" s="158">
        <v>5</v>
      </c>
      <c r="AE36" s="158">
        <v>5</v>
      </c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>
        <v>1</v>
      </c>
      <c r="O37" s="158">
        <v>1</v>
      </c>
      <c r="P37" s="158">
        <v>2</v>
      </c>
      <c r="Q37" s="158">
        <v>2</v>
      </c>
      <c r="R37" s="158">
        <v>2</v>
      </c>
      <c r="S37" s="159">
        <v>3</v>
      </c>
      <c r="T37" s="159">
        <v>1</v>
      </c>
      <c r="U37" s="158">
        <v>3</v>
      </c>
      <c r="V37" s="158"/>
      <c r="W37" s="158">
        <v>2</v>
      </c>
      <c r="X37" s="158">
        <v>3</v>
      </c>
      <c r="Y37" s="158">
        <v>3</v>
      </c>
      <c r="Z37" s="158">
        <v>4</v>
      </c>
      <c r="AA37" s="158">
        <v>4</v>
      </c>
      <c r="AB37" s="158"/>
      <c r="AC37" s="158">
        <v>4</v>
      </c>
      <c r="AD37" s="158">
        <v>5</v>
      </c>
      <c r="AE37" s="158">
        <v>5</v>
      </c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0</v>
      </c>
      <c r="M39" s="166">
        <v>10</v>
      </c>
      <c r="N39" s="166">
        <v>0</v>
      </c>
      <c r="O39" s="166">
        <v>7</v>
      </c>
      <c r="P39" s="166">
        <v>0</v>
      </c>
      <c r="Q39" s="166">
        <v>10</v>
      </c>
      <c r="R39" s="166">
        <v>10</v>
      </c>
      <c r="S39" s="166">
        <v>0</v>
      </c>
      <c r="T39" s="166">
        <v>10</v>
      </c>
      <c r="U39" s="166">
        <v>0</v>
      </c>
      <c r="V39" s="166"/>
      <c r="W39" s="166">
        <v>0</v>
      </c>
      <c r="X39" s="166">
        <v>10</v>
      </c>
      <c r="Y39" s="166">
        <v>0</v>
      </c>
      <c r="Z39" s="166">
        <v>10</v>
      </c>
      <c r="AA39" s="166">
        <v>0</v>
      </c>
      <c r="AB39" s="166"/>
      <c r="AC39" s="166">
        <v>10</v>
      </c>
      <c r="AD39" s="166">
        <v>0</v>
      </c>
      <c r="AE39" s="166">
        <v>0</v>
      </c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6">
        <v>0</v>
      </c>
      <c r="M40" s="166">
        <v>0</v>
      </c>
      <c r="N40" s="166">
        <v>10</v>
      </c>
      <c r="O40" s="166">
        <v>0</v>
      </c>
      <c r="P40" s="166">
        <v>10</v>
      </c>
      <c r="Q40" s="166">
        <v>0</v>
      </c>
      <c r="R40" s="166">
        <v>0</v>
      </c>
      <c r="S40" s="166">
        <v>10</v>
      </c>
      <c r="T40" s="166">
        <v>0</v>
      </c>
      <c r="U40" s="166">
        <v>0</v>
      </c>
      <c r="V40" s="166"/>
      <c r="W40" s="166">
        <v>0</v>
      </c>
      <c r="X40" s="166">
        <v>0</v>
      </c>
      <c r="Y40" s="166">
        <v>0</v>
      </c>
      <c r="Z40" s="166">
        <v>0</v>
      </c>
      <c r="AA40" s="166">
        <v>0</v>
      </c>
      <c r="AB40" s="166"/>
      <c r="AC40" s="166">
        <v>0</v>
      </c>
      <c r="AD40" s="166">
        <v>10</v>
      </c>
      <c r="AE40" s="166">
        <v>0</v>
      </c>
    </row>
    <row r="41" ht="5.25" customHeight="1" hidden="1"/>
    <row r="42" spans="4:31" ht="14.25" customHeight="1" hidden="1">
      <c r="D42" s="53"/>
      <c r="S42" s="167"/>
      <c r="T42" s="167"/>
      <c r="U42" s="167"/>
      <c r="V42" s="167"/>
      <c r="W42" s="167"/>
      <c r="X42" s="167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S43" s="166"/>
      <c r="T43" s="166"/>
      <c r="U43" s="166"/>
      <c r="V43" s="166"/>
      <c r="W43" s="166"/>
      <c r="X43" s="166"/>
      <c r="Z43" s="166"/>
      <c r="AA43" s="166"/>
      <c r="AB43" s="166"/>
      <c r="AC43" s="166"/>
      <c r="AD43" s="166"/>
      <c r="AE43" s="166"/>
    </row>
    <row r="44" spans="19:31" ht="15" hidden="1">
      <c r="S44" s="166"/>
      <c r="T44" s="166"/>
      <c r="U44" s="166"/>
      <c r="V44" s="166"/>
      <c r="W44" s="166"/>
      <c r="X44" s="166"/>
      <c r="Z44" s="166"/>
      <c r="AA44" s="166"/>
      <c r="AB44" s="166"/>
      <c r="AC44" s="166"/>
      <c r="AD44" s="166"/>
      <c r="AE44" s="166"/>
    </row>
    <row r="45" ht="4.5" customHeight="1" hidden="1"/>
    <row r="46" spans="19:31" ht="15" hidden="1">
      <c r="S46" s="166"/>
      <c r="T46" s="166"/>
      <c r="U46" s="166"/>
      <c r="V46" s="166"/>
      <c r="W46" s="166"/>
      <c r="X46" s="166"/>
      <c r="Z46" s="166"/>
      <c r="AA46" s="166"/>
      <c r="AB46" s="166"/>
      <c r="AC46" s="166"/>
      <c r="AD46" s="166"/>
      <c r="AE46" s="166"/>
    </row>
    <row r="47" spans="19:31" ht="15" hidden="1">
      <c r="S47" s="166"/>
      <c r="T47" s="166"/>
      <c r="U47" s="166"/>
      <c r="V47" s="166"/>
      <c r="W47" s="166"/>
      <c r="X47" s="166"/>
      <c r="Z47" s="166"/>
      <c r="AA47" s="166"/>
      <c r="AB47" s="166"/>
      <c r="AC47" s="166"/>
      <c r="AD47" s="166"/>
      <c r="AE47" s="166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6" activePane="bottomLeft" state="frozen"/>
      <selection pane="topLeft" activeCell="G18" sqref="G18:K18"/>
      <selection pane="bottomLeft" activeCell="AB8" sqref="AB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190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82</v>
      </c>
      <c r="U2" s="15" t="s">
        <v>4</v>
      </c>
      <c r="V2" s="15"/>
      <c r="W2" s="5"/>
      <c r="X2" s="16" t="str">
        <f>IF(T2="","",T2)</f>
        <v>3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13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171" t="s">
        <v>19</v>
      </c>
      <c r="M8" s="171" t="s">
        <v>30</v>
      </c>
      <c r="N8" s="171" t="s">
        <v>24</v>
      </c>
      <c r="O8" s="171" t="s">
        <v>148</v>
      </c>
      <c r="P8" s="171" t="s">
        <v>29</v>
      </c>
      <c r="Q8" s="171" t="s">
        <v>23</v>
      </c>
      <c r="R8" s="171" t="s">
        <v>86</v>
      </c>
      <c r="S8" s="171" t="s">
        <v>27</v>
      </c>
      <c r="T8" s="172" t="s">
        <v>87</v>
      </c>
      <c r="U8" s="171" t="s">
        <v>25</v>
      </c>
      <c r="V8" s="191" t="s">
        <v>26</v>
      </c>
      <c r="W8" s="171" t="s">
        <v>90</v>
      </c>
      <c r="X8" s="171" t="s">
        <v>146</v>
      </c>
      <c r="Y8" s="171" t="s">
        <v>140</v>
      </c>
      <c r="Z8" s="171" t="s">
        <v>96</v>
      </c>
      <c r="AA8" s="171" t="s">
        <v>94</v>
      </c>
      <c r="AB8" s="248" t="s">
        <v>21</v>
      </c>
      <c r="AC8" s="171" t="s">
        <v>20</v>
      </c>
      <c r="AD8" s="171" t="s">
        <v>137</v>
      </c>
      <c r="AE8" s="171" t="s">
        <v>147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156</v>
      </c>
      <c r="AT8"/>
    </row>
    <row r="9" spans="1:43" s="53" customFormat="1" ht="18.75" customHeight="1">
      <c r="A9" s="47" t="s">
        <v>32</v>
      </c>
      <c r="B9" s="47">
        <v>85</v>
      </c>
      <c r="C9" s="48">
        <f ca="1">OFFSET(C9,15,0)</f>
        <v>1</v>
      </c>
      <c r="D9" s="235" t="s">
        <v>191</v>
      </c>
      <c r="E9" s="47" t="s">
        <v>34</v>
      </c>
      <c r="F9" s="47">
        <v>57</v>
      </c>
      <c r="G9" s="176" t="s">
        <v>192</v>
      </c>
      <c r="H9" s="177"/>
      <c r="I9" s="177"/>
      <c r="J9" s="177"/>
      <c r="K9" s="178"/>
      <c r="L9" s="51" t="s">
        <v>49</v>
      </c>
      <c r="M9" s="52"/>
      <c r="N9" s="52"/>
      <c r="O9" s="52"/>
      <c r="P9" s="51" t="s">
        <v>117</v>
      </c>
      <c r="Q9" s="52"/>
      <c r="R9" s="52"/>
      <c r="S9" s="52"/>
      <c r="T9" s="52"/>
      <c r="U9" s="51" t="s">
        <v>54</v>
      </c>
      <c r="V9" s="52"/>
      <c r="W9" s="52"/>
      <c r="X9" s="52"/>
      <c r="Y9" s="52"/>
      <c r="Z9" s="52"/>
      <c r="AA9" s="51" t="s">
        <v>49</v>
      </c>
      <c r="AB9" s="52"/>
      <c r="AC9" s="52"/>
      <c r="AD9" s="51" t="s">
        <v>41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8" t="s">
        <v>162</v>
      </c>
      <c r="AQ9" s="57">
        <v>100</v>
      </c>
    </row>
    <row r="10" spans="1:42" s="57" customFormat="1" ht="21" customHeight="1">
      <c r="A10" s="47" t="s">
        <v>32</v>
      </c>
      <c r="B10" s="47">
        <v>49</v>
      </c>
      <c r="C10" s="48">
        <f aca="true" ca="1" t="shared" si="0" ref="C10:C16">OFFSET(C10,15,0)</f>
        <v>2</v>
      </c>
      <c r="D10" s="236" t="s">
        <v>193</v>
      </c>
      <c r="E10" s="47" t="s">
        <v>34</v>
      </c>
      <c r="F10" s="47">
        <v>57</v>
      </c>
      <c r="G10" s="176" t="s">
        <v>194</v>
      </c>
      <c r="H10" s="177"/>
      <c r="I10" s="177"/>
      <c r="J10" s="177"/>
      <c r="K10" s="178"/>
      <c r="L10" s="52"/>
      <c r="M10" s="51" t="s">
        <v>117</v>
      </c>
      <c r="N10" s="52"/>
      <c r="O10" s="52"/>
      <c r="P10" s="52"/>
      <c r="Q10" s="51" t="s">
        <v>36</v>
      </c>
      <c r="R10" s="52"/>
      <c r="S10" s="52"/>
      <c r="T10" s="51"/>
      <c r="U10" s="52"/>
      <c r="V10" s="51"/>
      <c r="W10" s="52"/>
      <c r="X10" s="52"/>
      <c r="Y10" s="52"/>
      <c r="Z10" s="52"/>
      <c r="AA10" s="52"/>
      <c r="AB10" s="51"/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165</v>
      </c>
    </row>
    <row r="11" spans="1:42" s="53" customFormat="1" ht="21" customHeight="1">
      <c r="A11" s="47" t="s">
        <v>32</v>
      </c>
      <c r="B11" s="47">
        <v>49</v>
      </c>
      <c r="C11" s="48">
        <f ca="1" t="shared" si="0"/>
        <v>3</v>
      </c>
      <c r="D11" s="235" t="s">
        <v>195</v>
      </c>
      <c r="E11" s="47" t="s">
        <v>34</v>
      </c>
      <c r="F11" s="47">
        <v>57</v>
      </c>
      <c r="G11" s="176" t="s">
        <v>196</v>
      </c>
      <c r="H11" s="177"/>
      <c r="I11" s="177"/>
      <c r="J11" s="177"/>
      <c r="K11" s="178"/>
      <c r="L11" s="52"/>
      <c r="M11" s="51" t="s">
        <v>45</v>
      </c>
      <c r="N11" s="52"/>
      <c r="O11" s="52"/>
      <c r="P11" s="52"/>
      <c r="Q11" s="52"/>
      <c r="R11" s="52"/>
      <c r="S11" s="51" t="s">
        <v>55</v>
      </c>
      <c r="T11" s="52"/>
      <c r="U11" s="52"/>
      <c r="V11" s="52"/>
      <c r="W11" s="51" t="s">
        <v>36</v>
      </c>
      <c r="X11" s="52"/>
      <c r="Y11" s="52"/>
      <c r="Z11" s="51" t="s">
        <v>49</v>
      </c>
      <c r="AA11" s="52"/>
      <c r="AB11" s="52"/>
      <c r="AC11" s="51" t="s">
        <v>36</v>
      </c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8" t="s">
        <v>169</v>
      </c>
    </row>
    <row r="12" spans="1:42" s="53" customFormat="1" ht="21" customHeight="1">
      <c r="A12" s="47" t="s">
        <v>32</v>
      </c>
      <c r="B12" s="47">
        <v>53</v>
      </c>
      <c r="C12" s="48">
        <f ca="1" t="shared" si="0"/>
        <v>4</v>
      </c>
      <c r="D12" s="236" t="s">
        <v>197</v>
      </c>
      <c r="E12" s="47" t="s">
        <v>34</v>
      </c>
      <c r="F12" s="47">
        <v>58</v>
      </c>
      <c r="G12" s="176" t="s">
        <v>114</v>
      </c>
      <c r="H12" s="177"/>
      <c r="I12" s="177"/>
      <c r="J12" s="177"/>
      <c r="K12" s="178"/>
      <c r="L12" s="51" t="s">
        <v>37</v>
      </c>
      <c r="M12" s="52"/>
      <c r="N12" s="51" t="s">
        <v>49</v>
      </c>
      <c r="O12" s="52"/>
      <c r="P12" s="52"/>
      <c r="Q12" s="52"/>
      <c r="R12" s="51" t="s">
        <v>45</v>
      </c>
      <c r="S12" s="52"/>
      <c r="T12" s="52"/>
      <c r="U12" s="52"/>
      <c r="V12" s="51"/>
      <c r="W12" s="52"/>
      <c r="X12" s="52"/>
      <c r="Y12" s="51" t="s">
        <v>117</v>
      </c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8" t="s">
        <v>171</v>
      </c>
    </row>
    <row r="13" spans="1:42" s="53" customFormat="1" ht="21" customHeight="1">
      <c r="A13" s="47" t="s">
        <v>108</v>
      </c>
      <c r="B13" s="47">
        <v>37</v>
      </c>
      <c r="C13" s="48">
        <f ca="1" t="shared" si="0"/>
        <v>5</v>
      </c>
      <c r="D13" s="236" t="s">
        <v>198</v>
      </c>
      <c r="E13" s="47" t="s">
        <v>34</v>
      </c>
      <c r="F13" s="47">
        <v>58</v>
      </c>
      <c r="G13" s="176" t="s">
        <v>199</v>
      </c>
      <c r="H13" s="177"/>
      <c r="I13" s="177"/>
      <c r="J13" s="177"/>
      <c r="K13" s="178"/>
      <c r="L13" s="52"/>
      <c r="M13" s="52"/>
      <c r="N13" s="51" t="s">
        <v>36</v>
      </c>
      <c r="O13" s="52"/>
      <c r="P13" s="51" t="s">
        <v>36</v>
      </c>
      <c r="Q13" s="52"/>
      <c r="R13" s="52"/>
      <c r="S13" s="51" t="s">
        <v>36</v>
      </c>
      <c r="T13" s="52"/>
      <c r="U13" s="52"/>
      <c r="V13" s="52"/>
      <c r="W13" s="52"/>
      <c r="X13" s="51" t="s">
        <v>200</v>
      </c>
      <c r="Y13" s="52"/>
      <c r="Z13" s="52"/>
      <c r="AA13" s="52"/>
      <c r="AB13" s="51"/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8" t="s">
        <v>174</v>
      </c>
    </row>
    <row r="14" spans="1:42" s="53" customFormat="1" ht="21" customHeight="1">
      <c r="A14" s="47" t="s">
        <v>32</v>
      </c>
      <c r="B14" s="47">
        <v>44</v>
      </c>
      <c r="C14" s="48">
        <f ca="1" t="shared" si="0"/>
        <v>6</v>
      </c>
      <c r="D14" s="235" t="s">
        <v>201</v>
      </c>
      <c r="E14" s="47" t="s">
        <v>34</v>
      </c>
      <c r="F14" s="47">
        <v>58</v>
      </c>
      <c r="G14" s="176" t="s">
        <v>202</v>
      </c>
      <c r="H14" s="177"/>
      <c r="I14" s="177"/>
      <c r="J14" s="177"/>
      <c r="K14" s="178"/>
      <c r="L14" s="52"/>
      <c r="M14" s="52"/>
      <c r="N14" s="52"/>
      <c r="O14" s="51" t="s">
        <v>49</v>
      </c>
      <c r="P14" s="52"/>
      <c r="Q14" s="51" t="s">
        <v>45</v>
      </c>
      <c r="R14" s="52"/>
      <c r="S14" s="52"/>
      <c r="T14" s="52"/>
      <c r="U14" s="51" t="s">
        <v>49</v>
      </c>
      <c r="V14" s="52"/>
      <c r="W14" s="52"/>
      <c r="X14" s="52"/>
      <c r="Y14" s="52"/>
      <c r="Z14" s="52"/>
      <c r="AA14" s="52"/>
      <c r="AB14" s="52"/>
      <c r="AC14" s="51" t="s">
        <v>45</v>
      </c>
      <c r="AD14" s="52"/>
      <c r="AE14" s="51" t="s">
        <v>36</v>
      </c>
      <c r="AF14" s="54"/>
      <c r="AG14" s="54"/>
      <c r="AH14" s="55"/>
      <c r="AI14" s="55"/>
      <c r="AJ14" s="55"/>
      <c r="AK14" s="55"/>
      <c r="AL14" s="55"/>
      <c r="AM14" s="55"/>
      <c r="AN14" s="55"/>
      <c r="AP14" s="58" t="s">
        <v>179</v>
      </c>
    </row>
    <row r="15" spans="1:42" s="53" customFormat="1" ht="21" customHeight="1">
      <c r="A15" s="47" t="s">
        <v>180</v>
      </c>
      <c r="B15" s="47">
        <v>79</v>
      </c>
      <c r="C15" s="48">
        <f ca="1" t="shared" si="0"/>
        <v>7</v>
      </c>
      <c r="D15" s="235" t="s">
        <v>203</v>
      </c>
      <c r="E15" s="47" t="s">
        <v>34</v>
      </c>
      <c r="F15" s="47">
        <v>60</v>
      </c>
      <c r="G15" s="176" t="s">
        <v>182</v>
      </c>
      <c r="H15" s="177"/>
      <c r="I15" s="177"/>
      <c r="J15" s="177"/>
      <c r="K15" s="178"/>
      <c r="L15" s="52"/>
      <c r="M15" s="52"/>
      <c r="N15" s="52"/>
      <c r="O15" s="52"/>
      <c r="P15" s="52"/>
      <c r="Q15" s="52"/>
      <c r="R15" s="52"/>
      <c r="S15" s="52"/>
      <c r="T15" s="51"/>
      <c r="U15" s="52"/>
      <c r="V15" s="52"/>
      <c r="W15" s="51" t="s">
        <v>204</v>
      </c>
      <c r="X15" s="52"/>
      <c r="Y15" s="51" t="s">
        <v>54</v>
      </c>
      <c r="Z15" s="52"/>
      <c r="AA15" s="51" t="s">
        <v>36</v>
      </c>
      <c r="AB15" s="52"/>
      <c r="AC15" s="52"/>
      <c r="AD15" s="52"/>
      <c r="AE15" s="51" t="s">
        <v>49</v>
      </c>
      <c r="AF15" s="54"/>
      <c r="AG15" s="54"/>
      <c r="AH15" s="55"/>
      <c r="AI15" s="55"/>
      <c r="AJ15" s="55"/>
      <c r="AK15" s="55"/>
      <c r="AL15" s="55"/>
      <c r="AM15" s="55"/>
      <c r="AN15" s="55"/>
      <c r="AP15" s="58" t="s">
        <v>183</v>
      </c>
    </row>
    <row r="16" spans="1:42" s="53" customFormat="1" ht="21" customHeight="1">
      <c r="A16" s="47" t="s">
        <v>51</v>
      </c>
      <c r="B16" s="47">
        <v>35</v>
      </c>
      <c r="C16" s="48">
        <f ca="1" t="shared" si="0"/>
        <v>8</v>
      </c>
      <c r="D16" s="235" t="s">
        <v>205</v>
      </c>
      <c r="E16" s="47" t="s">
        <v>34</v>
      </c>
      <c r="F16" s="47">
        <v>61</v>
      </c>
      <c r="G16" s="176" t="s">
        <v>133</v>
      </c>
      <c r="H16" s="177"/>
      <c r="I16" s="177"/>
      <c r="J16" s="177"/>
      <c r="K16" s="178"/>
      <c r="L16" s="52"/>
      <c r="M16" s="52"/>
      <c r="N16" s="52"/>
      <c r="O16" s="51" t="s">
        <v>36</v>
      </c>
      <c r="P16" s="52"/>
      <c r="Q16" s="52"/>
      <c r="R16" s="51" t="s">
        <v>36</v>
      </c>
      <c r="S16" s="52"/>
      <c r="T16" s="52"/>
      <c r="U16" s="52"/>
      <c r="V16" s="52"/>
      <c r="W16" s="52"/>
      <c r="X16" s="51" t="s">
        <v>36</v>
      </c>
      <c r="Y16" s="52"/>
      <c r="Z16" s="51" t="s">
        <v>36</v>
      </c>
      <c r="AA16" s="52"/>
      <c r="AB16" s="52"/>
      <c r="AC16" s="52"/>
      <c r="AD16" s="51" t="s">
        <v>36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8" t="s">
        <v>187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37"/>
      <c r="AA17" s="237"/>
      <c r="AB17" s="237"/>
      <c r="AC17" s="237"/>
      <c r="AD17" s="237"/>
      <c r="AE17" s="23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238" t="s">
        <v>136</v>
      </c>
      <c r="E20" s="239"/>
      <c r="F20" s="240"/>
      <c r="G20" s="172" t="s">
        <v>16</v>
      </c>
      <c r="H20" s="190" t="s">
        <v>22</v>
      </c>
      <c r="I20" s="172" t="s">
        <v>93</v>
      </c>
      <c r="J20" s="172" t="s">
        <v>17</v>
      </c>
      <c r="K20" s="172" t="s">
        <v>28</v>
      </c>
      <c r="L20" s="172" t="s">
        <v>18</v>
      </c>
      <c r="M20" s="172" t="s">
        <v>141</v>
      </c>
      <c r="N20" s="190" t="s">
        <v>149</v>
      </c>
      <c r="Q20" s="54"/>
      <c r="R20" s="54"/>
      <c r="S20" s="54"/>
      <c r="T20" s="54"/>
      <c r="U20" s="54"/>
      <c r="V20" s="54"/>
      <c r="W20" s="54"/>
      <c r="X20" s="54"/>
      <c r="Y20" s="54"/>
      <c r="Z20" s="192" t="s">
        <v>63</v>
      </c>
      <c r="AA20" s="193"/>
      <c r="AB20" s="193"/>
      <c r="AC20" s="193"/>
      <c r="AD20" s="193"/>
      <c r="AE20" s="19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6"/>
      <c r="AA21" s="197"/>
      <c r="AB21" s="197"/>
      <c r="AC21" s="197"/>
      <c r="AD21" s="197"/>
      <c r="AE21" s="198"/>
      <c r="AH21" s="45"/>
      <c r="AI21" s="45"/>
      <c r="AJ21" s="45"/>
      <c r="AK21" s="45"/>
      <c r="AL21" s="88"/>
      <c r="AM21" s="88"/>
      <c r="AN21" s="88"/>
      <c r="AP21" s="89" t="s">
        <v>188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41"/>
      <c r="T23" s="101"/>
      <c r="U23" s="101"/>
      <c r="V23" s="101"/>
      <c r="W23" s="101"/>
      <c r="X23" s="242"/>
      <c r="Z23" s="243"/>
      <c r="AA23" s="244"/>
      <c r="AB23" s="244"/>
      <c r="AC23" s="244"/>
      <c r="AD23" s="244"/>
      <c r="AE23" s="245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85</v>
      </c>
      <c r="C24" s="117">
        <v>1</v>
      </c>
      <c r="D24" s="59" t="str">
        <f ca="1">OFFSET(D24,-15,0)</f>
        <v>PEROCHEAU Johanna</v>
      </c>
      <c r="E24" s="47" t="str">
        <f ca="1">OFFSET(E24,-15,0)</f>
        <v>M</v>
      </c>
      <c r="F24" s="47">
        <v>20</v>
      </c>
      <c r="G24" s="118">
        <v>10</v>
      </c>
      <c r="H24" s="118">
        <v>7</v>
      </c>
      <c r="I24" s="118">
        <v>0</v>
      </c>
      <c r="J24" s="118">
        <v>10</v>
      </c>
      <c r="K24" s="119">
        <v>10</v>
      </c>
      <c r="L24" s="120" t="s">
        <v>153</v>
      </c>
      <c r="M24" s="121">
        <f>SUM(G24:K24)</f>
        <v>37</v>
      </c>
      <c r="N24" s="122"/>
      <c r="O24" s="123"/>
      <c r="P24" s="124">
        <f aca="true" ca="1" t="shared" si="1" ref="P24:P31">SUM(OFFSET(P24,0,-10),OFFSET(P24,0,-3))</f>
        <v>57</v>
      </c>
      <c r="Q24" s="109"/>
      <c r="R24" s="76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5</v>
      </c>
    </row>
    <row r="25" spans="1:43" s="53" customFormat="1" ht="21" customHeight="1">
      <c r="A25" s="115" t="str">
        <f aca="true" ca="1" t="shared" si="3" ref="A25:B31">OFFSET(A25,-15,0)</f>
        <v>PDL</v>
      </c>
      <c r="B25" s="116">
        <f ca="1" t="shared" si="3"/>
        <v>49</v>
      </c>
      <c r="C25" s="117">
        <v>2</v>
      </c>
      <c r="D25" s="49" t="str">
        <f aca="true" ca="1" t="shared" si="4" ref="D25:E31">OFFSET(D25,-15,0)</f>
        <v>ROCHE Anais</v>
      </c>
      <c r="E25" s="47" t="str">
        <f ca="1" t="shared" si="4"/>
        <v>M</v>
      </c>
      <c r="F25" s="47">
        <v>0</v>
      </c>
      <c r="G25" s="118">
        <v>0</v>
      </c>
      <c r="H25" s="118">
        <v>0</v>
      </c>
      <c r="I25" s="118">
        <f>IF(L25&lt;&gt;"","-","")</f>
      </c>
      <c r="J25" s="118">
        <f>IF(L25&lt;&gt;"","-","")</f>
      </c>
      <c r="K25" s="119">
        <f aca="true" t="shared" si="5" ref="K25:K30">IF(L25&lt;&gt;"","-","")</f>
      </c>
      <c r="L25" s="120"/>
      <c r="M25" s="121">
        <f aca="true" t="shared" si="6" ref="M25:M31">SUM(G25:K25)</f>
        <v>0</v>
      </c>
      <c r="N25" s="122"/>
      <c r="O25" s="123"/>
      <c r="P25" s="124">
        <f ca="1" t="shared" si="1"/>
        <v>0</v>
      </c>
      <c r="Q25" s="109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2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59" t="str">
        <f ca="1" t="shared" si="4"/>
        <v>VETILLARD Marion</v>
      </c>
      <c r="E26" s="47" t="str">
        <f ca="1" t="shared" si="4"/>
        <v>M</v>
      </c>
      <c r="F26" s="47">
        <v>30</v>
      </c>
      <c r="G26" s="118">
        <v>10</v>
      </c>
      <c r="H26" s="118">
        <v>10</v>
      </c>
      <c r="I26" s="118">
        <v>0</v>
      </c>
      <c r="J26" s="118">
        <v>10</v>
      </c>
      <c r="K26" s="119">
        <v>0</v>
      </c>
      <c r="L26" s="120" t="s">
        <v>153</v>
      </c>
      <c r="M26" s="121">
        <f t="shared" si="6"/>
        <v>30</v>
      </c>
      <c r="N26" s="122"/>
      <c r="O26" s="123"/>
      <c r="P26" s="124">
        <f ca="1" t="shared" si="1"/>
        <v>60</v>
      </c>
      <c r="Q26" s="109"/>
      <c r="R26" s="76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53</v>
      </c>
      <c r="C27" s="117">
        <v>4</v>
      </c>
      <c r="D27" s="49" t="str">
        <f ca="1" t="shared" si="4"/>
        <v>CHARLOUP Ariane</v>
      </c>
      <c r="E27" s="47" t="str">
        <f ca="1" t="shared" si="4"/>
        <v>M</v>
      </c>
      <c r="F27" s="47">
        <v>0</v>
      </c>
      <c r="G27" s="118">
        <v>0</v>
      </c>
      <c r="H27" s="118">
        <v>10</v>
      </c>
      <c r="I27" s="118">
        <v>10</v>
      </c>
      <c r="J27" s="118">
        <v>7</v>
      </c>
      <c r="K27" s="119">
        <f t="shared" si="5"/>
      </c>
      <c r="L27" s="120"/>
      <c r="M27" s="121">
        <f t="shared" si="6"/>
        <v>27</v>
      </c>
      <c r="N27" s="122"/>
      <c r="O27" s="123"/>
      <c r="P27" s="124">
        <f ca="1" t="shared" si="1"/>
        <v>27</v>
      </c>
      <c r="Q27" s="109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TBO</v>
      </c>
      <c r="B28" s="116">
        <f ca="1" t="shared" si="3"/>
        <v>37</v>
      </c>
      <c r="C28" s="117">
        <v>5</v>
      </c>
      <c r="D28" s="49" t="str">
        <f ca="1" t="shared" si="4"/>
        <v>HORNEBECK Joelle</v>
      </c>
      <c r="E28" s="47" t="str">
        <f ca="1" t="shared" si="4"/>
        <v>M</v>
      </c>
      <c r="F28" s="47">
        <v>0</v>
      </c>
      <c r="G28" s="118">
        <v>0</v>
      </c>
      <c r="H28" s="118">
        <v>0</v>
      </c>
      <c r="I28" s="118">
        <v>0</v>
      </c>
      <c r="J28" s="118">
        <v>10</v>
      </c>
      <c r="K28" s="119">
        <f t="shared" si="5"/>
      </c>
      <c r="L28" s="120"/>
      <c r="M28" s="121">
        <f t="shared" si="6"/>
        <v>10</v>
      </c>
      <c r="N28" s="122"/>
      <c r="O28" s="123"/>
      <c r="P28" s="124">
        <f ca="1" t="shared" si="1"/>
        <v>10</v>
      </c>
      <c r="Q28" s="109"/>
      <c r="R28" s="76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4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PDL</v>
      </c>
      <c r="B29" s="116">
        <f ca="1" t="shared" si="3"/>
        <v>44</v>
      </c>
      <c r="C29" s="117">
        <v>6</v>
      </c>
      <c r="D29" s="59" t="str">
        <f ca="1" t="shared" si="4"/>
        <v>ROUSSEAU Melody</v>
      </c>
      <c r="E29" s="47" t="str">
        <f ca="1" t="shared" si="4"/>
        <v>M</v>
      </c>
      <c r="F29" s="47">
        <v>20</v>
      </c>
      <c r="G29" s="118">
        <v>10</v>
      </c>
      <c r="H29" s="118">
        <v>10</v>
      </c>
      <c r="I29" s="118">
        <v>10</v>
      </c>
      <c r="J29" s="118">
        <v>10</v>
      </c>
      <c r="K29" s="119">
        <v>0</v>
      </c>
      <c r="L29" s="120" t="s">
        <v>153</v>
      </c>
      <c r="M29" s="121">
        <f t="shared" si="6"/>
        <v>40</v>
      </c>
      <c r="N29" s="122"/>
      <c r="O29" s="123"/>
      <c r="P29" s="124">
        <f ca="1" t="shared" si="1"/>
        <v>60</v>
      </c>
      <c r="Q29" s="109"/>
      <c r="R29" s="76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PC</v>
      </c>
      <c r="B30" s="116">
        <f ca="1" t="shared" si="3"/>
        <v>79</v>
      </c>
      <c r="C30" s="117">
        <v>7</v>
      </c>
      <c r="D30" s="59" t="str">
        <f ca="1" t="shared" si="4"/>
        <v>BOCHE Julie</v>
      </c>
      <c r="E30" s="47" t="str">
        <f ca="1" t="shared" si="4"/>
        <v>M</v>
      </c>
      <c r="F30" s="47">
        <v>87</v>
      </c>
      <c r="G30" s="118">
        <v>10</v>
      </c>
      <c r="H30" s="118">
        <v>0</v>
      </c>
      <c r="I30" s="118">
        <v>0</v>
      </c>
      <c r="J30" s="118">
        <v>10</v>
      </c>
      <c r="K30" s="119" t="str">
        <f t="shared" si="5"/>
        <v>-</v>
      </c>
      <c r="L30" s="120" t="s">
        <v>75</v>
      </c>
      <c r="M30" s="121">
        <f t="shared" si="6"/>
        <v>20</v>
      </c>
      <c r="N30" s="122"/>
      <c r="O30" s="123"/>
      <c r="P30" s="129">
        <f ca="1" t="shared" si="1"/>
        <v>107</v>
      </c>
      <c r="Q30" s="109"/>
      <c r="R30" s="76"/>
      <c r="S30" s="213"/>
      <c r="T30" s="214"/>
      <c r="U30" s="214"/>
      <c r="V30" s="214"/>
      <c r="W30" s="214"/>
      <c r="X30" s="215"/>
      <c r="Z30" s="213"/>
      <c r="AA30" s="214"/>
      <c r="AB30" s="214"/>
      <c r="AC30" s="214"/>
      <c r="AD30" s="214"/>
      <c r="AE30" s="215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4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0" t="str">
        <f ca="1" t="shared" si="3"/>
        <v>BRE</v>
      </c>
      <c r="B31" s="131">
        <f ca="1" t="shared" si="3"/>
        <v>35</v>
      </c>
      <c r="C31" s="132">
        <v>8</v>
      </c>
      <c r="D31" s="246" t="str">
        <f ca="1" t="shared" si="4"/>
        <v>LIGOT Pauline</v>
      </c>
      <c r="E31" s="134" t="str">
        <f ca="1" t="shared" si="4"/>
        <v>M</v>
      </c>
      <c r="F31" s="134">
        <v>0</v>
      </c>
      <c r="G31" s="135">
        <v>0</v>
      </c>
      <c r="H31" s="135">
        <v>0</v>
      </c>
      <c r="I31" s="135">
        <v>0</v>
      </c>
      <c r="J31" s="135">
        <v>0</v>
      </c>
      <c r="K31" s="136">
        <v>0</v>
      </c>
      <c r="L31" s="137" t="s">
        <v>153</v>
      </c>
      <c r="M31" s="138">
        <f t="shared" si="6"/>
        <v>0</v>
      </c>
      <c r="N31" s="139"/>
      <c r="O31" s="123"/>
      <c r="P31" s="108">
        <f ca="1" t="shared" si="1"/>
        <v>0</v>
      </c>
      <c r="Q31" s="109"/>
      <c r="R31" s="76"/>
      <c r="S31" s="219"/>
      <c r="T31" s="220"/>
      <c r="U31" s="220"/>
      <c r="V31" s="220"/>
      <c r="W31" s="220"/>
      <c r="X31" s="221"/>
      <c r="Z31" s="219"/>
      <c r="AA31" s="220"/>
      <c r="AB31" s="220"/>
      <c r="AC31" s="220"/>
      <c r="AD31" s="220"/>
      <c r="AE31" s="221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47" t="s">
        <v>76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23" t="s">
        <v>77</v>
      </c>
      <c r="N32" s="223"/>
      <c r="O32" s="223"/>
      <c r="P32" s="223"/>
      <c r="Q32" s="223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17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>
        <v>3</v>
      </c>
      <c r="O35" s="158">
        <v>4</v>
      </c>
      <c r="P35" s="158">
        <v>5</v>
      </c>
      <c r="Q35" s="158">
        <v>6</v>
      </c>
      <c r="R35" s="158">
        <v>7</v>
      </c>
      <c r="S35" s="159">
        <v>8</v>
      </c>
      <c r="T35" s="159"/>
      <c r="U35" s="158">
        <v>9</v>
      </c>
      <c r="V35" s="158"/>
      <c r="W35" s="158">
        <v>10</v>
      </c>
      <c r="X35" s="158">
        <v>11</v>
      </c>
      <c r="Y35" s="158">
        <v>12</v>
      </c>
      <c r="Z35" s="158">
        <v>13</v>
      </c>
      <c r="AA35" s="158">
        <v>14</v>
      </c>
      <c r="AB35" s="158"/>
      <c r="AC35" s="158">
        <v>15</v>
      </c>
      <c r="AD35" s="158">
        <v>16</v>
      </c>
      <c r="AE35" s="158">
        <v>17</v>
      </c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>
        <v>2</v>
      </c>
      <c r="O36" s="158">
        <v>1</v>
      </c>
      <c r="P36" s="158">
        <v>2</v>
      </c>
      <c r="Q36" s="158">
        <v>2</v>
      </c>
      <c r="R36" s="158">
        <v>3</v>
      </c>
      <c r="S36" s="159">
        <v>2</v>
      </c>
      <c r="T36" s="159"/>
      <c r="U36" s="158">
        <v>3</v>
      </c>
      <c r="V36" s="158"/>
      <c r="W36" s="158">
        <v>3</v>
      </c>
      <c r="X36" s="158">
        <v>4</v>
      </c>
      <c r="Y36" s="158">
        <v>4</v>
      </c>
      <c r="Z36" s="158">
        <v>4</v>
      </c>
      <c r="AA36" s="158">
        <v>4</v>
      </c>
      <c r="AB36" s="158"/>
      <c r="AC36" s="158">
        <v>5</v>
      </c>
      <c r="AD36" s="158">
        <v>5</v>
      </c>
      <c r="AE36" s="158">
        <v>5</v>
      </c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>
        <v>1</v>
      </c>
      <c r="O37" s="158">
        <v>1</v>
      </c>
      <c r="P37" s="158">
        <v>2</v>
      </c>
      <c r="Q37" s="158">
        <v>2</v>
      </c>
      <c r="R37" s="158">
        <v>2</v>
      </c>
      <c r="S37" s="159">
        <v>3</v>
      </c>
      <c r="T37" s="159"/>
      <c r="U37" s="158">
        <v>3</v>
      </c>
      <c r="V37" s="158"/>
      <c r="W37" s="158">
        <v>1</v>
      </c>
      <c r="X37" s="158">
        <v>3</v>
      </c>
      <c r="Y37" s="158">
        <v>2</v>
      </c>
      <c r="Z37" s="158">
        <v>4</v>
      </c>
      <c r="AA37" s="158">
        <v>3</v>
      </c>
      <c r="AB37" s="158"/>
      <c r="AC37" s="158">
        <v>4</v>
      </c>
      <c r="AD37" s="158">
        <v>5</v>
      </c>
      <c r="AE37" s="158">
        <v>4</v>
      </c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10</v>
      </c>
      <c r="M39" s="166">
        <v>0</v>
      </c>
      <c r="N39" s="166">
        <v>10</v>
      </c>
      <c r="O39" s="166">
        <v>10</v>
      </c>
      <c r="P39" s="166">
        <v>7</v>
      </c>
      <c r="Q39" s="166">
        <v>0</v>
      </c>
      <c r="R39" s="166">
        <v>10</v>
      </c>
      <c r="S39" s="166">
        <v>10</v>
      </c>
      <c r="T39" s="166"/>
      <c r="U39" s="166">
        <v>0</v>
      </c>
      <c r="V39" s="166"/>
      <c r="W39" s="166">
        <v>0</v>
      </c>
      <c r="X39" s="166">
        <v>10</v>
      </c>
      <c r="Y39" s="166">
        <v>7</v>
      </c>
      <c r="Z39" s="166">
        <v>10</v>
      </c>
      <c r="AA39" s="166">
        <v>10</v>
      </c>
      <c r="AB39" s="166"/>
      <c r="AC39" s="166">
        <v>0</v>
      </c>
      <c r="AD39" s="166">
        <v>10</v>
      </c>
      <c r="AE39" s="166">
        <v>0</v>
      </c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6">
        <v>0</v>
      </c>
      <c r="M40" s="166">
        <v>10</v>
      </c>
      <c r="N40" s="166">
        <v>0</v>
      </c>
      <c r="O40" s="166">
        <v>0</v>
      </c>
      <c r="P40" s="166">
        <v>0</v>
      </c>
      <c r="Q40" s="166">
        <v>10</v>
      </c>
      <c r="R40" s="166">
        <v>0</v>
      </c>
      <c r="S40" s="166">
        <v>0</v>
      </c>
      <c r="T40" s="166"/>
      <c r="U40" s="166">
        <v>10</v>
      </c>
      <c r="V40" s="166"/>
      <c r="W40" s="166">
        <v>10</v>
      </c>
      <c r="X40" s="166">
        <v>0</v>
      </c>
      <c r="Y40" s="166">
        <v>0</v>
      </c>
      <c r="Z40" s="166">
        <v>0</v>
      </c>
      <c r="AA40" s="166">
        <v>0</v>
      </c>
      <c r="AB40" s="166"/>
      <c r="AC40" s="166">
        <v>10</v>
      </c>
      <c r="AD40" s="166">
        <v>0</v>
      </c>
      <c r="AE40" s="166">
        <v>10</v>
      </c>
    </row>
    <row r="41" ht="5.25" customHeight="1" hidden="1"/>
    <row r="42" spans="4:31" ht="14.25" customHeight="1" hidden="1">
      <c r="D42" s="53"/>
      <c r="S42" s="167"/>
      <c r="T42" s="167"/>
      <c r="U42" s="167"/>
      <c r="V42" s="167"/>
      <c r="W42" s="167"/>
      <c r="X42" s="167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S43" s="166"/>
      <c r="T43" s="166"/>
      <c r="U43" s="166"/>
      <c r="V43" s="166"/>
      <c r="W43" s="166"/>
      <c r="X43" s="166"/>
      <c r="Z43" s="166"/>
      <c r="AA43" s="166"/>
      <c r="AB43" s="166"/>
      <c r="AC43" s="166"/>
      <c r="AD43" s="166"/>
      <c r="AE43" s="166"/>
    </row>
    <row r="44" spans="19:31" ht="15" hidden="1">
      <c r="S44" s="166"/>
      <c r="T44" s="166"/>
      <c r="U44" s="166"/>
      <c r="V44" s="166"/>
      <c r="W44" s="166"/>
      <c r="X44" s="166"/>
      <c r="Z44" s="166"/>
      <c r="AA44" s="166"/>
      <c r="AB44" s="166"/>
      <c r="AC44" s="166"/>
      <c r="AD44" s="166"/>
      <c r="AE44" s="166"/>
    </row>
    <row r="45" ht="4.5" customHeight="1" hidden="1"/>
    <row r="46" spans="19:31" ht="15" hidden="1">
      <c r="S46" s="166"/>
      <c r="T46" s="166"/>
      <c r="U46" s="166"/>
      <c r="V46" s="166"/>
      <c r="W46" s="166"/>
      <c r="X46" s="166"/>
      <c r="Z46" s="166"/>
      <c r="AA46" s="166"/>
      <c r="AB46" s="166"/>
      <c r="AC46" s="166"/>
      <c r="AD46" s="166"/>
      <c r="AE46" s="166"/>
    </row>
    <row r="47" spans="19:31" ht="15" hidden="1">
      <c r="S47" s="166"/>
      <c r="T47" s="166"/>
      <c r="U47" s="166"/>
      <c r="V47" s="166"/>
      <c r="W47" s="166"/>
      <c r="X47" s="166"/>
      <c r="Z47" s="166"/>
      <c r="AA47" s="166"/>
      <c r="AB47" s="166"/>
      <c r="AC47" s="166"/>
      <c r="AD47" s="166"/>
      <c r="AE47" s="166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G18" sqref="G18:K18"/>
      <selection pane="bottomLeft" activeCell="H20" sqref="H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206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82</v>
      </c>
      <c r="U2" s="15" t="s">
        <v>4</v>
      </c>
      <c r="V2" s="15"/>
      <c r="W2" s="5"/>
      <c r="X2" s="16" t="str">
        <f>IF(T2="","",T2)</f>
        <v>3</v>
      </c>
      <c r="Y2" s="16" t="str">
        <f>IF(U2="","",U2)</f>
        <v>1</v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14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41" t="s">
        <v>23</v>
      </c>
      <c r="M8" s="41" t="s">
        <v>27</v>
      </c>
      <c r="N8" s="41" t="s">
        <v>140</v>
      </c>
      <c r="O8" s="41" t="s">
        <v>16</v>
      </c>
      <c r="P8" s="41" t="s">
        <v>20</v>
      </c>
      <c r="Q8" s="41" t="s">
        <v>24</v>
      </c>
      <c r="R8" s="41" t="s">
        <v>87</v>
      </c>
      <c r="S8" s="41" t="s">
        <v>22</v>
      </c>
      <c r="T8" s="43" t="s">
        <v>28</v>
      </c>
      <c r="U8" s="41" t="s">
        <v>141</v>
      </c>
      <c r="V8" s="41" t="s">
        <v>30</v>
      </c>
      <c r="W8" s="42" t="s">
        <v>207</v>
      </c>
      <c r="X8" s="43" t="s">
        <v>18</v>
      </c>
      <c r="Y8" s="41" t="s">
        <v>90</v>
      </c>
      <c r="Z8" s="41" t="s">
        <v>26</v>
      </c>
      <c r="AA8" s="41" t="s">
        <v>29</v>
      </c>
      <c r="AB8" s="249" t="s">
        <v>147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208</v>
      </c>
      <c r="AT8"/>
    </row>
    <row r="9" spans="1:43" s="53" customFormat="1" ht="18.75" customHeight="1">
      <c r="A9" s="250" t="s">
        <v>108</v>
      </c>
      <c r="B9" s="250">
        <v>28</v>
      </c>
      <c r="C9" s="48">
        <f aca="true" ca="1" t="shared" si="0" ref="C9:C15">OFFSET(C9,15,0)</f>
        <v>1</v>
      </c>
      <c r="D9" s="49" t="s">
        <v>209</v>
      </c>
      <c r="E9" s="47" t="s">
        <v>34</v>
      </c>
      <c r="F9" s="47">
        <v>90</v>
      </c>
      <c r="G9" s="50" t="s">
        <v>210</v>
      </c>
      <c r="H9" s="50"/>
      <c r="I9" s="50"/>
      <c r="J9" s="50"/>
      <c r="K9" s="50"/>
      <c r="L9" s="52"/>
      <c r="M9" s="52"/>
      <c r="N9" s="52"/>
      <c r="O9" s="51" t="s">
        <v>54</v>
      </c>
      <c r="P9" s="52"/>
      <c r="Q9" s="52"/>
      <c r="R9" s="52"/>
      <c r="S9" s="51" t="s">
        <v>45</v>
      </c>
      <c r="T9" s="52"/>
      <c r="U9" s="52"/>
      <c r="V9" s="52"/>
      <c r="W9" s="51"/>
      <c r="X9" s="52"/>
      <c r="Y9" s="52"/>
      <c r="Z9" s="52"/>
      <c r="AA9" s="51" t="s">
        <v>45</v>
      </c>
      <c r="AB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211</v>
      </c>
      <c r="AQ9" s="57">
        <v>100</v>
      </c>
    </row>
    <row r="10" spans="1:42" s="57" customFormat="1" ht="21" customHeight="1">
      <c r="A10" s="47" t="s">
        <v>32</v>
      </c>
      <c r="B10" s="47">
        <v>49</v>
      </c>
      <c r="C10" s="48">
        <f ca="1" t="shared" si="0"/>
        <v>2</v>
      </c>
      <c r="D10" s="59" t="s">
        <v>212</v>
      </c>
      <c r="E10" s="47" t="s">
        <v>34</v>
      </c>
      <c r="F10" s="47">
        <v>61</v>
      </c>
      <c r="G10" s="50" t="s">
        <v>213</v>
      </c>
      <c r="H10" s="50"/>
      <c r="I10" s="50"/>
      <c r="J10" s="50"/>
      <c r="K10" s="50"/>
      <c r="L10" s="51" t="s">
        <v>36</v>
      </c>
      <c r="M10" s="52"/>
      <c r="N10" s="52"/>
      <c r="O10" s="51" t="s">
        <v>49</v>
      </c>
      <c r="P10" s="52"/>
      <c r="Q10" s="52"/>
      <c r="R10" s="51" t="s">
        <v>36</v>
      </c>
      <c r="S10" s="52"/>
      <c r="T10" s="52"/>
      <c r="U10" s="52"/>
      <c r="V10" s="51" t="s">
        <v>41</v>
      </c>
      <c r="W10" s="52"/>
      <c r="X10" s="52"/>
      <c r="Y10" s="52"/>
      <c r="Z10" s="51" t="s">
        <v>159</v>
      </c>
      <c r="AA10" s="52"/>
      <c r="AB10" s="52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214</v>
      </c>
    </row>
    <row r="11" spans="1:42" s="53" customFormat="1" ht="21" customHeight="1">
      <c r="A11" s="47" t="s">
        <v>108</v>
      </c>
      <c r="B11" s="47">
        <v>37</v>
      </c>
      <c r="C11" s="48">
        <f ca="1" t="shared" si="0"/>
        <v>3</v>
      </c>
      <c r="D11" s="59" t="s">
        <v>215</v>
      </c>
      <c r="E11" s="47" t="s">
        <v>34</v>
      </c>
      <c r="F11" s="47">
        <v>62</v>
      </c>
      <c r="G11" s="50" t="s">
        <v>216</v>
      </c>
      <c r="H11" s="50"/>
      <c r="I11" s="50"/>
      <c r="J11" s="50"/>
      <c r="K11" s="50"/>
      <c r="L11" s="52"/>
      <c r="M11" s="51" t="s">
        <v>36</v>
      </c>
      <c r="N11" s="52"/>
      <c r="O11" s="52"/>
      <c r="P11" s="51" t="s">
        <v>105</v>
      </c>
      <c r="Q11" s="52"/>
      <c r="R11" s="52"/>
      <c r="S11" s="51" t="s">
        <v>36</v>
      </c>
      <c r="T11" s="52"/>
      <c r="U11" s="52"/>
      <c r="V11" s="51" t="s">
        <v>36</v>
      </c>
      <c r="W11" s="52"/>
      <c r="X11" s="52"/>
      <c r="Y11" s="51" t="s">
        <v>36</v>
      </c>
      <c r="Z11" s="52"/>
      <c r="AA11" s="52"/>
      <c r="AB11" s="52"/>
      <c r="AP11" s="58" t="s">
        <v>217</v>
      </c>
    </row>
    <row r="12" spans="1:42" s="53" customFormat="1" ht="21" customHeight="1">
      <c r="A12" s="47" t="s">
        <v>108</v>
      </c>
      <c r="B12" s="47">
        <v>37</v>
      </c>
      <c r="C12" s="48">
        <f ca="1" t="shared" si="0"/>
        <v>4</v>
      </c>
      <c r="D12" s="49" t="s">
        <v>218</v>
      </c>
      <c r="E12" s="47" t="s">
        <v>34</v>
      </c>
      <c r="F12" s="47">
        <v>62</v>
      </c>
      <c r="G12" s="50" t="s">
        <v>219</v>
      </c>
      <c r="H12" s="50"/>
      <c r="I12" s="50"/>
      <c r="J12" s="50"/>
      <c r="K12" s="50"/>
      <c r="L12" s="52"/>
      <c r="M12" s="52"/>
      <c r="N12" s="51" t="s">
        <v>36</v>
      </c>
      <c r="O12" s="52"/>
      <c r="P12" s="52"/>
      <c r="Q12" s="51" t="s">
        <v>36</v>
      </c>
      <c r="R12" s="52"/>
      <c r="S12" s="52"/>
      <c r="T12" s="51"/>
      <c r="U12" s="52"/>
      <c r="V12" s="52"/>
      <c r="W12" s="51"/>
      <c r="X12" s="52"/>
      <c r="Y12" s="52"/>
      <c r="Z12" s="51" t="s">
        <v>36</v>
      </c>
      <c r="AA12" s="52"/>
      <c r="AB12" s="52"/>
      <c r="AP12" s="58" t="s">
        <v>220</v>
      </c>
    </row>
    <row r="13" spans="1:42" s="53" customFormat="1" ht="21" customHeight="1">
      <c r="A13" s="47" t="s">
        <v>32</v>
      </c>
      <c r="B13" s="47">
        <v>53</v>
      </c>
      <c r="C13" s="48">
        <f ca="1" t="shared" si="0"/>
        <v>5</v>
      </c>
      <c r="D13" s="49" t="s">
        <v>221</v>
      </c>
      <c r="E13" s="47" t="s">
        <v>34</v>
      </c>
      <c r="F13" s="47">
        <v>63</v>
      </c>
      <c r="G13" s="50" t="s">
        <v>114</v>
      </c>
      <c r="H13" s="50"/>
      <c r="I13" s="50"/>
      <c r="J13" s="50"/>
      <c r="K13" s="50"/>
      <c r="L13" s="52"/>
      <c r="M13" s="51" t="s">
        <v>222</v>
      </c>
      <c r="N13" s="52"/>
      <c r="O13" s="52"/>
      <c r="P13" s="52"/>
      <c r="Q13" s="51" t="s">
        <v>41</v>
      </c>
      <c r="R13" s="52"/>
      <c r="S13" s="52"/>
      <c r="T13" s="52"/>
      <c r="U13" s="51" t="s">
        <v>36</v>
      </c>
      <c r="V13" s="52"/>
      <c r="W13" s="52"/>
      <c r="X13" s="51"/>
      <c r="Y13" s="52"/>
      <c r="Z13" s="52"/>
      <c r="AA13" s="51" t="s">
        <v>36</v>
      </c>
      <c r="AB13" s="52"/>
      <c r="AP13" s="58" t="s">
        <v>223</v>
      </c>
    </row>
    <row r="14" spans="1:42" s="53" customFormat="1" ht="21" customHeight="1">
      <c r="A14" s="47" t="s">
        <v>51</v>
      </c>
      <c r="B14" s="47">
        <v>35</v>
      </c>
      <c r="C14" s="48">
        <f ca="1" t="shared" si="0"/>
        <v>6</v>
      </c>
      <c r="D14" s="59" t="s">
        <v>224</v>
      </c>
      <c r="E14" s="47" t="s">
        <v>34</v>
      </c>
      <c r="F14" s="47">
        <v>69</v>
      </c>
      <c r="G14" s="50" t="s">
        <v>130</v>
      </c>
      <c r="H14" s="50"/>
      <c r="I14" s="50"/>
      <c r="J14" s="50"/>
      <c r="K14" s="50"/>
      <c r="L14" s="51" t="s">
        <v>49</v>
      </c>
      <c r="M14" s="52"/>
      <c r="N14" s="52"/>
      <c r="O14" s="52"/>
      <c r="P14" s="51" t="s">
        <v>36</v>
      </c>
      <c r="Q14" s="52"/>
      <c r="R14" s="52"/>
      <c r="S14" s="52"/>
      <c r="T14" s="51"/>
      <c r="U14" s="52"/>
      <c r="V14" s="52"/>
      <c r="W14" s="52"/>
      <c r="X14" s="51"/>
      <c r="Y14" s="52"/>
      <c r="Z14" s="52"/>
      <c r="AA14" s="52"/>
      <c r="AB14" s="51"/>
      <c r="AP14" s="58" t="s">
        <v>225</v>
      </c>
    </row>
    <row r="15" spans="1:42" s="53" customFormat="1" ht="21" customHeight="1">
      <c r="A15" s="47" t="s">
        <v>32</v>
      </c>
      <c r="B15" s="47">
        <v>49</v>
      </c>
      <c r="C15" s="48">
        <f ca="1" t="shared" si="0"/>
        <v>7</v>
      </c>
      <c r="D15" s="59" t="s">
        <v>226</v>
      </c>
      <c r="E15" s="47" t="s">
        <v>34</v>
      </c>
      <c r="F15" s="47">
        <v>70</v>
      </c>
      <c r="G15" s="50" t="s">
        <v>227</v>
      </c>
      <c r="H15" s="50"/>
      <c r="I15" s="50"/>
      <c r="J15" s="50"/>
      <c r="K15" s="50"/>
      <c r="L15" s="52"/>
      <c r="M15" s="52"/>
      <c r="N15" s="51" t="s">
        <v>124</v>
      </c>
      <c r="O15" s="52"/>
      <c r="P15" s="52"/>
      <c r="Q15" s="52"/>
      <c r="R15" s="51" t="s">
        <v>45</v>
      </c>
      <c r="S15" s="52"/>
      <c r="T15" s="52"/>
      <c r="U15" s="51" t="s">
        <v>106</v>
      </c>
      <c r="V15" s="52"/>
      <c r="W15" s="52"/>
      <c r="X15" s="52"/>
      <c r="Y15" s="51" t="s">
        <v>111</v>
      </c>
      <c r="Z15" s="52"/>
      <c r="AA15" s="52"/>
      <c r="AB15" s="51"/>
      <c r="AP15" s="58" t="s">
        <v>228</v>
      </c>
    </row>
    <row r="16" spans="1:42" s="257" customFormat="1" ht="21" customHeight="1" hidden="1">
      <c r="A16" s="251"/>
      <c r="B16" s="251"/>
      <c r="C16" s="252"/>
      <c r="D16" s="253"/>
      <c r="E16" s="251"/>
      <c r="F16" s="251"/>
      <c r="G16" s="254"/>
      <c r="H16" s="254"/>
      <c r="I16" s="254"/>
      <c r="J16" s="254"/>
      <c r="K16" s="254"/>
      <c r="L16" s="255"/>
      <c r="M16" s="255"/>
      <c r="N16" s="255"/>
      <c r="O16" s="256"/>
      <c r="P16" s="255"/>
      <c r="Q16" s="255"/>
      <c r="R16" s="256"/>
      <c r="S16" s="255"/>
      <c r="T16" s="255"/>
      <c r="U16" s="255"/>
      <c r="V16" s="255"/>
      <c r="W16" s="255"/>
      <c r="X16" s="256"/>
      <c r="Y16" s="255"/>
      <c r="Z16" s="256"/>
      <c r="AA16" s="255"/>
      <c r="AB16" s="255"/>
      <c r="AP16" s="258"/>
    </row>
    <row r="17" spans="1:50" s="257" customFormat="1" ht="21" customHeight="1" hidden="1">
      <c r="A17" s="259"/>
      <c r="B17" s="259"/>
      <c r="C17" s="260"/>
      <c r="D17" s="261"/>
      <c r="E17" s="261"/>
      <c r="F17" s="261"/>
      <c r="G17" s="261"/>
      <c r="H17" s="261"/>
      <c r="I17" s="261"/>
      <c r="J17" s="261"/>
      <c r="K17" s="261"/>
      <c r="L17" s="262"/>
      <c r="M17" s="262"/>
      <c r="N17" s="262"/>
      <c r="O17" s="263"/>
      <c r="P17" s="262"/>
      <c r="Q17" s="262"/>
      <c r="R17" s="262"/>
      <c r="S17" s="262"/>
      <c r="T17" s="262"/>
      <c r="U17" s="263"/>
      <c r="V17" s="262"/>
      <c r="W17" s="262"/>
      <c r="X17" s="263"/>
      <c r="Y17" s="262"/>
      <c r="Z17" s="69"/>
      <c r="AA17" s="69"/>
      <c r="AB17" s="69"/>
      <c r="AC17" s="69"/>
      <c r="AD17" s="69"/>
      <c r="AO17" s="264"/>
      <c r="AP17" s="264"/>
      <c r="AT17" s="265"/>
      <c r="AU17" s="92"/>
      <c r="AV17" s="92"/>
      <c r="AW17" s="92"/>
      <c r="AX17" s="92"/>
    </row>
    <row r="18" spans="1:50" s="257" customFormat="1" ht="21" customHeight="1" hidden="1">
      <c r="A18" s="259"/>
      <c r="B18" s="259"/>
      <c r="C18" s="260"/>
      <c r="D18" s="261"/>
      <c r="E18" s="261"/>
      <c r="F18" s="261"/>
      <c r="G18" s="261"/>
      <c r="H18" s="261"/>
      <c r="I18" s="261"/>
      <c r="J18" s="261"/>
      <c r="K18" s="261"/>
      <c r="L18" s="262"/>
      <c r="M18" s="262"/>
      <c r="N18" s="262"/>
      <c r="O18" s="263"/>
      <c r="P18" s="262"/>
      <c r="Q18" s="262"/>
      <c r="R18" s="262"/>
      <c r="S18" s="262"/>
      <c r="T18" s="262"/>
      <c r="U18" s="263"/>
      <c r="V18" s="262"/>
      <c r="W18" s="262"/>
      <c r="X18" s="263"/>
      <c r="Y18" s="262"/>
      <c r="Z18" s="266"/>
      <c r="AA18" s="266"/>
      <c r="AB18" s="266"/>
      <c r="AC18" s="266"/>
      <c r="AD18" s="266"/>
      <c r="AO18" s="264"/>
      <c r="AP18" s="264"/>
      <c r="AT18" s="265"/>
      <c r="AU18" s="92"/>
      <c r="AV18" s="92"/>
      <c r="AW18" s="92"/>
      <c r="AX18" s="92"/>
    </row>
    <row r="19" spans="1:50" s="53" customFormat="1" ht="21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238" t="s">
        <v>136</v>
      </c>
      <c r="E20" s="239"/>
      <c r="F20" s="240"/>
      <c r="G20" s="43" t="s">
        <v>25</v>
      </c>
      <c r="H20" s="41" t="s">
        <v>94</v>
      </c>
      <c r="I20" s="43" t="s">
        <v>21</v>
      </c>
      <c r="J20" s="43" t="s">
        <v>17</v>
      </c>
      <c r="K20" s="44"/>
      <c r="L20" s="44"/>
      <c r="M20" s="44"/>
      <c r="N20" s="44"/>
      <c r="Q20" s="54"/>
      <c r="R20" s="54"/>
      <c r="S20" s="54"/>
      <c r="T20" s="54"/>
      <c r="U20" s="54"/>
      <c r="V20" s="54"/>
      <c r="W20" s="54"/>
      <c r="X20" s="54"/>
      <c r="Y20" s="54"/>
      <c r="Z20" s="200" t="s">
        <v>63</v>
      </c>
      <c r="AA20" s="201"/>
      <c r="AB20" s="201"/>
      <c r="AC20" s="201"/>
      <c r="AD20" s="201"/>
      <c r="AE20" s="202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6"/>
      <c r="AA21" s="197"/>
      <c r="AB21" s="197"/>
      <c r="AC21" s="197"/>
      <c r="AD21" s="197"/>
      <c r="AE21" s="198"/>
      <c r="AH21" s="45"/>
      <c r="AI21" s="45"/>
      <c r="AJ21" s="45"/>
      <c r="AK21" s="45"/>
      <c r="AL21" s="88"/>
      <c r="AM21" s="88"/>
      <c r="AN21" s="88"/>
      <c r="AP21" s="89" t="s">
        <v>229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41" t="s">
        <v>94</v>
      </c>
      <c r="T23" s="101"/>
      <c r="U23" s="101"/>
      <c r="V23" s="101"/>
      <c r="W23" s="101"/>
      <c r="X23" s="242"/>
      <c r="Z23" s="243"/>
      <c r="AA23" s="244"/>
      <c r="AB23" s="244"/>
      <c r="AC23" s="244"/>
      <c r="AD23" s="244"/>
      <c r="AE23" s="245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 thickBot="1">
      <c r="A24" s="115" t="str">
        <f ca="1">OFFSET(A24,-15,0)</f>
        <v>TBO</v>
      </c>
      <c r="B24" s="116">
        <f ca="1">OFFSET(B24,-15,0)</f>
        <v>28</v>
      </c>
      <c r="C24" s="117">
        <v>1</v>
      </c>
      <c r="D24" s="49" t="str">
        <f ca="1">OFFSET(D24,-15,0)</f>
        <v>CHERAMY Ludivine</v>
      </c>
      <c r="E24" s="47" t="str">
        <f ca="1">OFFSET(E24,-15,0)</f>
        <v>M</v>
      </c>
      <c r="F24" s="134">
        <v>30</v>
      </c>
      <c r="G24" s="118">
        <v>0</v>
      </c>
      <c r="H24" s="118">
        <v>10</v>
      </c>
      <c r="I24" s="118">
        <v>10</v>
      </c>
      <c r="J24" s="118">
        <v>0</v>
      </c>
      <c r="K24" s="119">
        <f>IF(L24&lt;&gt;"","-","")</f>
      </c>
      <c r="L24" s="120"/>
      <c r="M24" s="121">
        <f>SUM(G24:K24)</f>
        <v>20</v>
      </c>
      <c r="N24" s="122"/>
      <c r="O24" s="123"/>
      <c r="P24" s="124">
        <f aca="true" ca="1" t="shared" si="1" ref="P24:P30">SUM(OFFSET(P24,0,-10),OFFSET(P24,0,-3))</f>
        <v>50</v>
      </c>
      <c r="Q24" s="109"/>
      <c r="R24" s="76"/>
      <c r="S24" s="213" t="s">
        <v>36</v>
      </c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0">COUNT(G24:K24)</f>
        <v>4</v>
      </c>
    </row>
    <row r="25" spans="1:43" s="53" customFormat="1" ht="21" customHeight="1">
      <c r="A25" s="115" t="str">
        <f aca="true" ca="1" t="shared" si="3" ref="A25:B30">OFFSET(A25,-15,0)</f>
        <v>PDL</v>
      </c>
      <c r="B25" s="116">
        <f ca="1" t="shared" si="3"/>
        <v>49</v>
      </c>
      <c r="C25" s="117">
        <v>2</v>
      </c>
      <c r="D25" s="59" t="str">
        <f aca="true" ca="1" t="shared" si="4" ref="D25:E30">OFFSET(D25,-15,0)</f>
        <v>TESSEREAU Emeline</v>
      </c>
      <c r="E25" s="47" t="str">
        <f ca="1" t="shared" si="4"/>
        <v>M</v>
      </c>
      <c r="F25" s="47">
        <v>77</v>
      </c>
      <c r="G25" s="118">
        <v>0</v>
      </c>
      <c r="H25" s="118">
        <v>10</v>
      </c>
      <c r="I25" s="118">
        <v>0</v>
      </c>
      <c r="J25" s="118">
        <v>10</v>
      </c>
      <c r="K25" s="119">
        <v>0</v>
      </c>
      <c r="L25" s="120" t="s">
        <v>153</v>
      </c>
      <c r="M25" s="121">
        <f aca="true" t="shared" si="5" ref="M25:M30">SUM(G25:K25)</f>
        <v>20</v>
      </c>
      <c r="N25" s="122"/>
      <c r="O25" s="123"/>
      <c r="P25" s="124">
        <f ca="1" t="shared" si="1"/>
        <v>97</v>
      </c>
      <c r="Q25" s="109"/>
      <c r="R25" s="76"/>
      <c r="S25" s="267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TBO</v>
      </c>
      <c r="B26" s="116">
        <f ca="1" t="shared" si="3"/>
        <v>37</v>
      </c>
      <c r="C26" s="117">
        <v>3</v>
      </c>
      <c r="D26" s="59" t="str">
        <f ca="1" t="shared" si="4"/>
        <v>LAMOTTE Melanie</v>
      </c>
      <c r="E26" s="47" t="str">
        <f ca="1" t="shared" si="4"/>
        <v>M</v>
      </c>
      <c r="F26" s="47">
        <v>20</v>
      </c>
      <c r="G26" s="118">
        <v>0</v>
      </c>
      <c r="H26" s="118">
        <v>10</v>
      </c>
      <c r="I26" s="118">
        <v>0</v>
      </c>
      <c r="J26" s="118">
        <v>0</v>
      </c>
      <c r="K26" s="119">
        <v>0</v>
      </c>
      <c r="L26" s="120" t="s">
        <v>153</v>
      </c>
      <c r="M26" s="121">
        <f t="shared" si="5"/>
        <v>10</v>
      </c>
      <c r="N26" s="122"/>
      <c r="O26" s="123"/>
      <c r="P26" s="124">
        <f ca="1" t="shared" si="1"/>
        <v>30</v>
      </c>
      <c r="Q26" s="109"/>
      <c r="R26" s="76"/>
      <c r="S26" s="267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TBO</v>
      </c>
      <c r="B27" s="116">
        <f ca="1" t="shared" si="3"/>
        <v>37</v>
      </c>
      <c r="C27" s="117">
        <v>4</v>
      </c>
      <c r="D27" s="49" t="str">
        <f ca="1" t="shared" si="4"/>
        <v>PELTIER Justine</v>
      </c>
      <c r="E27" s="47" t="str">
        <f ca="1" t="shared" si="4"/>
        <v>M</v>
      </c>
      <c r="F27" s="47">
        <v>57</v>
      </c>
      <c r="G27" s="118">
        <v>0</v>
      </c>
      <c r="H27" s="118">
        <v>0</v>
      </c>
      <c r="I27" s="118">
        <v>0</v>
      </c>
      <c r="J27" s="118">
        <f>IF(L27&lt;&gt;"","-","")</f>
      </c>
      <c r="K27" s="119">
        <f>IF(L27&lt;&gt;"","-","")</f>
      </c>
      <c r="L27" s="120"/>
      <c r="M27" s="121">
        <f t="shared" si="5"/>
        <v>0</v>
      </c>
      <c r="N27" s="122"/>
      <c r="O27" s="123"/>
      <c r="P27" s="124">
        <f ca="1" t="shared" si="1"/>
        <v>57</v>
      </c>
      <c r="Q27" s="109"/>
      <c r="R27" s="76"/>
      <c r="S27" s="267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3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53</v>
      </c>
      <c r="C28" s="117">
        <v>5</v>
      </c>
      <c r="D28" s="49" t="str">
        <f ca="1" t="shared" si="4"/>
        <v>COSSON Aline</v>
      </c>
      <c r="E28" s="47" t="str">
        <f ca="1" t="shared" si="4"/>
        <v>M</v>
      </c>
      <c r="F28" s="47">
        <v>0</v>
      </c>
      <c r="G28" s="118">
        <v>10</v>
      </c>
      <c r="H28" s="118">
        <v>10</v>
      </c>
      <c r="I28" s="118">
        <v>0</v>
      </c>
      <c r="J28" s="118">
        <v>0</v>
      </c>
      <c r="K28" s="119">
        <f>IF(L28&lt;&gt;"","-","")</f>
      </c>
      <c r="L28" s="120"/>
      <c r="M28" s="121">
        <f t="shared" si="5"/>
        <v>20</v>
      </c>
      <c r="N28" s="122"/>
      <c r="O28" s="123"/>
      <c r="P28" s="124">
        <f ca="1" t="shared" si="1"/>
        <v>20</v>
      </c>
      <c r="Q28" s="109"/>
      <c r="R28" s="76"/>
      <c r="S28" s="267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4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BRE</v>
      </c>
      <c r="B29" s="116">
        <f ca="1" t="shared" si="3"/>
        <v>35</v>
      </c>
      <c r="C29" s="117">
        <v>6</v>
      </c>
      <c r="D29" s="59" t="str">
        <f ca="1" t="shared" si="4"/>
        <v>MENARD Lucie</v>
      </c>
      <c r="E29" s="47" t="str">
        <f ca="1" t="shared" si="4"/>
        <v>M</v>
      </c>
      <c r="F29" s="47">
        <v>50</v>
      </c>
      <c r="G29" s="118">
        <v>10</v>
      </c>
      <c r="H29" s="118">
        <v>0</v>
      </c>
      <c r="I29" s="118" t="str">
        <f>IF(L29&lt;&gt;"","-","")</f>
        <v>-</v>
      </c>
      <c r="J29" s="118" t="str">
        <f>IF(L29&lt;&gt;"","-","")</f>
        <v>-</v>
      </c>
      <c r="K29" s="119" t="str">
        <f>IF(L29&lt;&gt;"","-","")</f>
        <v>-</v>
      </c>
      <c r="L29" s="120" t="s">
        <v>230</v>
      </c>
      <c r="M29" s="121">
        <f t="shared" si="5"/>
        <v>10</v>
      </c>
      <c r="N29" s="122"/>
      <c r="O29" s="123"/>
      <c r="P29" s="124">
        <f ca="1" t="shared" si="1"/>
        <v>60</v>
      </c>
      <c r="Q29" s="109"/>
      <c r="R29" s="76"/>
      <c r="S29" s="267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2</v>
      </c>
      <c r="AR29" s="45"/>
      <c r="AT29" s="45"/>
      <c r="AU29" s="45"/>
      <c r="AV29" s="88"/>
      <c r="AW29" s="88"/>
      <c r="AX29" s="88"/>
    </row>
    <row r="30" spans="1:50" s="53" customFormat="1" ht="21" customHeight="1" thickBot="1">
      <c r="A30" s="130" t="str">
        <f ca="1" t="shared" si="3"/>
        <v>PDL</v>
      </c>
      <c r="B30" s="131">
        <f ca="1" t="shared" si="3"/>
        <v>49</v>
      </c>
      <c r="C30" s="132">
        <v>7</v>
      </c>
      <c r="D30" s="246" t="str">
        <f ca="1" t="shared" si="4"/>
        <v>FILMOTTE Rachel</v>
      </c>
      <c r="E30" s="134" t="str">
        <f ca="1" t="shared" si="4"/>
        <v>M</v>
      </c>
      <c r="F30" s="47">
        <v>10</v>
      </c>
      <c r="G30" s="135">
        <v>7</v>
      </c>
      <c r="H30" s="135">
        <v>10</v>
      </c>
      <c r="I30" s="135">
        <v>10</v>
      </c>
      <c r="J30" s="135">
        <v>7</v>
      </c>
      <c r="K30" s="136">
        <v>10</v>
      </c>
      <c r="L30" s="137" t="s">
        <v>153</v>
      </c>
      <c r="M30" s="138">
        <f t="shared" si="5"/>
        <v>44</v>
      </c>
      <c r="N30" s="139"/>
      <c r="O30" s="123"/>
      <c r="P30" s="124">
        <f ca="1" t="shared" si="1"/>
        <v>54</v>
      </c>
      <c r="Q30" s="109"/>
      <c r="R30" s="76"/>
      <c r="S30" s="219" t="s">
        <v>231</v>
      </c>
      <c r="T30" s="220"/>
      <c r="U30" s="220"/>
      <c r="V30" s="220"/>
      <c r="W30" s="220"/>
      <c r="X30" s="221"/>
      <c r="Z30" s="219"/>
      <c r="AA30" s="220"/>
      <c r="AB30" s="220"/>
      <c r="AC30" s="220"/>
      <c r="AD30" s="220"/>
      <c r="AE30" s="221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12.75" customHeight="1">
      <c r="A31" s="60"/>
      <c r="B31" s="60"/>
      <c r="C31" s="222" t="s">
        <v>76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3" t="s">
        <v>77</v>
      </c>
      <c r="N31" s="223"/>
      <c r="O31" s="223"/>
      <c r="P31" s="223"/>
      <c r="Q31" s="223"/>
      <c r="R31" s="146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5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COUNT(L35:AB35,S42:X42,Z42:AE42)</f>
        <v>14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>
        <v>3</v>
      </c>
      <c r="O35" s="158">
        <v>4</v>
      </c>
      <c r="P35" s="158">
        <v>5</v>
      </c>
      <c r="Q35" s="158">
        <v>6</v>
      </c>
      <c r="R35" s="158">
        <v>7</v>
      </c>
      <c r="S35" s="159">
        <v>8</v>
      </c>
      <c r="T35" s="159"/>
      <c r="U35" s="158">
        <v>9</v>
      </c>
      <c r="V35" s="158">
        <v>10</v>
      </c>
      <c r="W35" s="158"/>
      <c r="X35" s="158"/>
      <c r="Y35" s="158">
        <v>11</v>
      </c>
      <c r="Z35" s="158">
        <v>12</v>
      </c>
      <c r="AA35" s="158">
        <v>13</v>
      </c>
      <c r="AB35" s="158"/>
      <c r="AC35" s="160"/>
      <c r="AD35" s="160"/>
      <c r="AE35" s="160"/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>
        <v>1</v>
      </c>
      <c r="O36" s="158">
        <v>1</v>
      </c>
      <c r="P36" s="158">
        <v>2</v>
      </c>
      <c r="Q36" s="158">
        <v>2</v>
      </c>
      <c r="R36" s="158">
        <v>3</v>
      </c>
      <c r="S36" s="159">
        <v>2</v>
      </c>
      <c r="T36" s="159"/>
      <c r="U36" s="158">
        <v>3</v>
      </c>
      <c r="V36" s="158">
        <v>4</v>
      </c>
      <c r="W36" s="158"/>
      <c r="X36" s="158"/>
      <c r="Y36" s="158">
        <v>5</v>
      </c>
      <c r="Z36" s="158">
        <v>5</v>
      </c>
      <c r="AA36" s="158">
        <v>3</v>
      </c>
      <c r="AB36" s="158"/>
      <c r="AC36" s="160"/>
      <c r="AD36" s="160"/>
      <c r="AE36" s="160"/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>
        <v>1</v>
      </c>
      <c r="O37" s="158">
        <v>2</v>
      </c>
      <c r="P37" s="158">
        <v>2</v>
      </c>
      <c r="Q37" s="158">
        <v>2</v>
      </c>
      <c r="R37" s="158">
        <v>2</v>
      </c>
      <c r="S37" s="159">
        <v>3</v>
      </c>
      <c r="T37" s="159"/>
      <c r="U37" s="158">
        <v>3</v>
      </c>
      <c r="V37" s="158">
        <v>4</v>
      </c>
      <c r="W37" s="158"/>
      <c r="X37" s="158"/>
      <c r="Y37" s="158">
        <v>4</v>
      </c>
      <c r="Z37" s="158">
        <v>3</v>
      </c>
      <c r="AA37" s="158">
        <v>4</v>
      </c>
      <c r="AB37" s="158"/>
      <c r="AC37" s="160"/>
      <c r="AD37" s="160"/>
      <c r="AE37" s="160"/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7"/>
      <c r="AD38" s="7"/>
      <c r="AE38" s="7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0</v>
      </c>
      <c r="M39" s="166">
        <v>0</v>
      </c>
      <c r="N39" s="166">
        <v>0</v>
      </c>
      <c r="O39" s="166">
        <v>0</v>
      </c>
      <c r="P39" s="166">
        <v>10</v>
      </c>
      <c r="Q39" s="166">
        <v>0</v>
      </c>
      <c r="R39" s="166">
        <v>0</v>
      </c>
      <c r="S39" s="166">
        <v>10</v>
      </c>
      <c r="T39" s="166"/>
      <c r="U39" s="166">
        <v>0</v>
      </c>
      <c r="V39" s="166">
        <v>10</v>
      </c>
      <c r="W39" s="166"/>
      <c r="X39" s="166"/>
      <c r="Y39" s="166">
        <v>0</v>
      </c>
      <c r="Z39" s="166">
        <v>0</v>
      </c>
      <c r="AA39" s="166">
        <v>10</v>
      </c>
      <c r="AB39" s="166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66">
        <v>10</v>
      </c>
      <c r="M40" s="166">
        <v>10</v>
      </c>
      <c r="N40" s="166">
        <v>7</v>
      </c>
      <c r="O40" s="166">
        <v>10</v>
      </c>
      <c r="P40" s="166">
        <v>0</v>
      </c>
      <c r="Q40" s="166">
        <v>10</v>
      </c>
      <c r="R40" s="166">
        <v>10</v>
      </c>
      <c r="S40" s="166">
        <v>0</v>
      </c>
      <c r="T40" s="166"/>
      <c r="U40" s="166">
        <v>10</v>
      </c>
      <c r="V40" s="166">
        <v>0</v>
      </c>
      <c r="W40" s="166"/>
      <c r="X40" s="166"/>
      <c r="Y40" s="166">
        <v>7</v>
      </c>
      <c r="Z40" s="166">
        <v>0</v>
      </c>
      <c r="AA40" s="166">
        <v>0</v>
      </c>
      <c r="AB40" s="166"/>
    </row>
    <row r="41" ht="5.25" customHeight="1" hidden="1"/>
    <row r="42" spans="4:31" ht="14.25" customHeight="1" hidden="1">
      <c r="D42" s="53"/>
      <c r="S42" s="167">
        <v>14</v>
      </c>
      <c r="T42" s="167"/>
      <c r="U42" s="167"/>
      <c r="V42" s="167"/>
      <c r="W42" s="167"/>
      <c r="X42" s="167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S43" s="166">
        <v>4</v>
      </c>
      <c r="T43" s="166"/>
      <c r="U43" s="166"/>
      <c r="V43" s="166"/>
      <c r="W43" s="166"/>
      <c r="X43" s="166"/>
      <c r="Z43" s="166"/>
      <c r="AA43" s="166"/>
      <c r="AB43" s="166"/>
      <c r="AC43" s="166"/>
      <c r="AD43" s="166"/>
      <c r="AE43" s="166"/>
    </row>
    <row r="44" spans="19:31" ht="15" hidden="1">
      <c r="S44" s="166">
        <v>5</v>
      </c>
      <c r="T44" s="166"/>
      <c r="U44" s="166"/>
      <c r="V44" s="166"/>
      <c r="W44" s="166"/>
      <c r="X44" s="166"/>
      <c r="Z44" s="166"/>
      <c r="AA44" s="166"/>
      <c r="AB44" s="166"/>
      <c r="AC44" s="166"/>
      <c r="AD44" s="166"/>
      <c r="AE44" s="166"/>
    </row>
    <row r="45" ht="4.5" customHeight="1" hidden="1"/>
    <row r="46" spans="19:31" ht="15" hidden="1">
      <c r="S46" s="166">
        <v>0</v>
      </c>
      <c r="T46" s="166"/>
      <c r="U46" s="166"/>
      <c r="V46" s="166"/>
      <c r="W46" s="166"/>
      <c r="X46" s="166"/>
      <c r="Z46" s="166"/>
      <c r="AA46" s="166"/>
      <c r="AB46" s="166"/>
      <c r="AC46" s="166"/>
      <c r="AD46" s="166"/>
      <c r="AE46" s="166"/>
    </row>
    <row r="47" spans="19:31" ht="15" hidden="1">
      <c r="S47" s="166">
        <v>10</v>
      </c>
      <c r="T47" s="166"/>
      <c r="U47" s="166"/>
      <c r="V47" s="166"/>
      <c r="W47" s="166"/>
      <c r="X47" s="166"/>
      <c r="Z47" s="166"/>
      <c r="AA47" s="166"/>
      <c r="AB47" s="166"/>
      <c r="AC47" s="166"/>
      <c r="AD47" s="166"/>
      <c r="AE47" s="166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9" activePane="bottomLeft" state="frozen"/>
      <selection pane="topLeft" activeCell="AC57" sqref="AC57"/>
      <selection pane="bottomLeft" activeCell="AE8" sqref="AE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232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155</v>
      </c>
      <c r="U2" s="15"/>
      <c r="V2" s="15"/>
      <c r="W2" s="5"/>
      <c r="X2" s="16" t="str">
        <f>IF(T2="","",T2)</f>
        <v>4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8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171" t="s">
        <v>19</v>
      </c>
      <c r="M8" s="171" t="s">
        <v>30</v>
      </c>
      <c r="N8" s="171" t="s">
        <v>24</v>
      </c>
      <c r="O8" s="172" t="s">
        <v>148</v>
      </c>
      <c r="P8" s="171" t="s">
        <v>29</v>
      </c>
      <c r="Q8" s="171" t="s">
        <v>23</v>
      </c>
      <c r="R8" s="171" t="s">
        <v>86</v>
      </c>
      <c r="S8" s="171" t="s">
        <v>27</v>
      </c>
      <c r="T8" s="195" t="s">
        <v>87</v>
      </c>
      <c r="U8" s="171" t="s">
        <v>25</v>
      </c>
      <c r="V8" s="171" t="s">
        <v>26</v>
      </c>
      <c r="W8" s="195" t="s">
        <v>90</v>
      </c>
      <c r="X8" s="171" t="s">
        <v>146</v>
      </c>
      <c r="Y8" s="172" t="s">
        <v>140</v>
      </c>
      <c r="Z8" s="171" t="s">
        <v>96</v>
      </c>
      <c r="AA8" s="195" t="s">
        <v>94</v>
      </c>
      <c r="AB8" s="171" t="s">
        <v>21</v>
      </c>
      <c r="AC8" s="171" t="s">
        <v>20</v>
      </c>
      <c r="AD8" s="171" t="s">
        <v>137</v>
      </c>
      <c r="AE8" s="195" t="s">
        <v>147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156</v>
      </c>
      <c r="AT8"/>
    </row>
    <row r="9" spans="1:43" s="53" customFormat="1" ht="18.75" customHeight="1">
      <c r="A9" s="47" t="s">
        <v>51</v>
      </c>
      <c r="B9" s="47">
        <v>29</v>
      </c>
      <c r="C9" s="48">
        <f ca="1">OFFSET(C9,15,0)</f>
        <v>1</v>
      </c>
      <c r="D9" s="236" t="s">
        <v>233</v>
      </c>
      <c r="E9" s="47" t="s">
        <v>82</v>
      </c>
      <c r="F9" s="47">
        <v>48</v>
      </c>
      <c r="G9" s="176" t="s">
        <v>234</v>
      </c>
      <c r="H9" s="177"/>
      <c r="I9" s="177"/>
      <c r="J9" s="177"/>
      <c r="K9" s="178"/>
      <c r="L9" s="51" t="s">
        <v>37</v>
      </c>
      <c r="M9" s="52"/>
      <c r="N9" s="52"/>
      <c r="O9" s="52"/>
      <c r="P9" s="51" t="s">
        <v>36</v>
      </c>
      <c r="Q9" s="52"/>
      <c r="R9" s="52"/>
      <c r="S9" s="52"/>
      <c r="T9" s="52"/>
      <c r="U9" s="51" t="s">
        <v>45</v>
      </c>
      <c r="V9" s="52"/>
      <c r="W9" s="52"/>
      <c r="X9" s="52"/>
      <c r="Y9" s="52"/>
      <c r="Z9" s="52"/>
      <c r="AA9" s="51"/>
      <c r="AB9" s="52"/>
      <c r="AC9" s="52"/>
      <c r="AD9" s="51" t="s">
        <v>105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8" t="s">
        <v>162</v>
      </c>
      <c r="AQ9" s="57">
        <v>120</v>
      </c>
    </row>
    <row r="10" spans="1:42" s="57" customFormat="1" ht="21" customHeight="1">
      <c r="A10" s="47" t="s">
        <v>51</v>
      </c>
      <c r="B10" s="47">
        <v>29</v>
      </c>
      <c r="C10" s="48">
        <f ca="1">OFFSET(C10,15,0)</f>
        <v>2</v>
      </c>
      <c r="D10" s="236" t="s">
        <v>235</v>
      </c>
      <c r="E10" s="47" t="s">
        <v>82</v>
      </c>
      <c r="F10" s="47">
        <v>63</v>
      </c>
      <c r="G10" s="176" t="s">
        <v>234</v>
      </c>
      <c r="H10" s="177"/>
      <c r="I10" s="177"/>
      <c r="J10" s="177"/>
      <c r="K10" s="178"/>
      <c r="L10" s="52"/>
      <c r="M10" s="51" t="s">
        <v>236</v>
      </c>
      <c r="N10" s="52"/>
      <c r="O10" s="52"/>
      <c r="P10" s="52"/>
      <c r="Q10" s="51" t="s">
        <v>49</v>
      </c>
      <c r="R10" s="52"/>
      <c r="S10" s="52"/>
      <c r="T10" s="51"/>
      <c r="U10" s="52"/>
      <c r="V10" s="51" t="s">
        <v>36</v>
      </c>
      <c r="W10" s="52"/>
      <c r="X10" s="52"/>
      <c r="Y10" s="52"/>
      <c r="Z10" s="52"/>
      <c r="AA10" s="52"/>
      <c r="AB10" s="51" t="s">
        <v>36</v>
      </c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165</v>
      </c>
    </row>
    <row r="11" spans="1:42" s="53" customFormat="1" ht="21" customHeight="1">
      <c r="A11" s="47" t="s">
        <v>32</v>
      </c>
      <c r="B11" s="47">
        <v>44</v>
      </c>
      <c r="C11" s="48">
        <f aca="true" ca="1" t="shared" si="0" ref="C11:C16">OFFSET(C11,15,0)</f>
        <v>3</v>
      </c>
      <c r="D11" s="236" t="s">
        <v>237</v>
      </c>
      <c r="E11" s="47" t="s">
        <v>82</v>
      </c>
      <c r="F11" s="47">
        <v>55</v>
      </c>
      <c r="G11" s="176" t="s">
        <v>238</v>
      </c>
      <c r="H11" s="177"/>
      <c r="I11" s="177"/>
      <c r="J11" s="177"/>
      <c r="K11" s="178"/>
      <c r="L11" s="52"/>
      <c r="M11" s="51" t="s">
        <v>37</v>
      </c>
      <c r="N11" s="52"/>
      <c r="O11" s="52"/>
      <c r="P11" s="52"/>
      <c r="Q11" s="52"/>
      <c r="R11" s="52"/>
      <c r="S11" s="51" t="s">
        <v>36</v>
      </c>
      <c r="T11" s="52"/>
      <c r="U11" s="52"/>
      <c r="V11" s="52"/>
      <c r="W11" s="51"/>
      <c r="X11" s="52"/>
      <c r="Y11" s="52"/>
      <c r="Z11" s="51" t="s">
        <v>36</v>
      </c>
      <c r="AA11" s="52"/>
      <c r="AB11" s="52"/>
      <c r="AC11" s="51" t="s">
        <v>49</v>
      </c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8" t="s">
        <v>169</v>
      </c>
    </row>
    <row r="12" spans="1:42" s="53" customFormat="1" ht="21" customHeight="1">
      <c r="A12" s="47" t="s">
        <v>32</v>
      </c>
      <c r="B12" s="47">
        <v>44</v>
      </c>
      <c r="C12" s="48">
        <f ca="1" t="shared" si="0"/>
        <v>4</v>
      </c>
      <c r="D12" s="235" t="s">
        <v>239</v>
      </c>
      <c r="E12" s="47" t="s">
        <v>82</v>
      </c>
      <c r="F12" s="47">
        <v>65</v>
      </c>
      <c r="G12" s="176" t="s">
        <v>240</v>
      </c>
      <c r="H12" s="177"/>
      <c r="I12" s="177"/>
      <c r="J12" s="177"/>
      <c r="K12" s="178"/>
      <c r="L12" s="51" t="s">
        <v>45</v>
      </c>
      <c r="M12" s="52"/>
      <c r="N12" s="51" t="s">
        <v>36</v>
      </c>
      <c r="O12" s="52"/>
      <c r="P12" s="52"/>
      <c r="Q12" s="52"/>
      <c r="R12" s="51" t="s">
        <v>105</v>
      </c>
      <c r="S12" s="52"/>
      <c r="T12" s="52"/>
      <c r="U12" s="52"/>
      <c r="V12" s="51" t="s">
        <v>105</v>
      </c>
      <c r="W12" s="52"/>
      <c r="X12" s="52"/>
      <c r="Y12" s="51"/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8" t="s">
        <v>171</v>
      </c>
    </row>
    <row r="13" spans="1:42" s="53" customFormat="1" ht="21" customHeight="1">
      <c r="A13" s="47" t="s">
        <v>32</v>
      </c>
      <c r="B13" s="47">
        <v>44</v>
      </c>
      <c r="C13" s="48">
        <f ca="1" t="shared" si="0"/>
        <v>5</v>
      </c>
      <c r="D13" s="235" t="s">
        <v>241</v>
      </c>
      <c r="E13" s="47" t="s">
        <v>82</v>
      </c>
      <c r="F13" s="47">
        <v>68</v>
      </c>
      <c r="G13" s="176" t="s">
        <v>242</v>
      </c>
      <c r="H13" s="177"/>
      <c r="I13" s="177"/>
      <c r="J13" s="177"/>
      <c r="K13" s="178"/>
      <c r="L13" s="52"/>
      <c r="M13" s="52"/>
      <c r="N13" s="51" t="s">
        <v>204</v>
      </c>
      <c r="O13" s="52"/>
      <c r="P13" s="51" t="s">
        <v>49</v>
      </c>
      <c r="Q13" s="52"/>
      <c r="R13" s="52"/>
      <c r="S13" s="51" t="s">
        <v>49</v>
      </c>
      <c r="T13" s="52"/>
      <c r="U13" s="52"/>
      <c r="V13" s="52"/>
      <c r="W13" s="52"/>
      <c r="X13" s="51" t="s">
        <v>105</v>
      </c>
      <c r="Y13" s="52"/>
      <c r="Z13" s="52"/>
      <c r="AA13" s="52"/>
      <c r="AB13" s="51" t="s">
        <v>45</v>
      </c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8" t="s">
        <v>174</v>
      </c>
    </row>
    <row r="14" spans="1:42" s="53" customFormat="1" ht="21" customHeight="1">
      <c r="A14" s="47" t="s">
        <v>243</v>
      </c>
      <c r="B14" s="47">
        <v>78</v>
      </c>
      <c r="C14" s="48">
        <f ca="1" t="shared" si="0"/>
        <v>6</v>
      </c>
      <c r="D14" s="236" t="s">
        <v>244</v>
      </c>
      <c r="E14" s="47" t="s">
        <v>82</v>
      </c>
      <c r="F14" s="47">
        <v>69</v>
      </c>
      <c r="G14" s="176" t="s">
        <v>245</v>
      </c>
      <c r="H14" s="177"/>
      <c r="I14" s="177"/>
      <c r="J14" s="177"/>
      <c r="K14" s="178"/>
      <c r="L14" s="52"/>
      <c r="M14" s="52"/>
      <c r="N14" s="52"/>
      <c r="O14" s="51" t="s">
        <v>36</v>
      </c>
      <c r="P14" s="52"/>
      <c r="Q14" s="51" t="s">
        <v>36</v>
      </c>
      <c r="R14" s="52"/>
      <c r="S14" s="52"/>
      <c r="T14" s="52"/>
      <c r="U14" s="51" t="s">
        <v>161</v>
      </c>
      <c r="V14" s="52"/>
      <c r="W14" s="52"/>
      <c r="X14" s="52"/>
      <c r="Y14" s="52"/>
      <c r="Z14" s="52"/>
      <c r="AA14" s="52"/>
      <c r="AB14" s="52"/>
      <c r="AC14" s="51" t="s">
        <v>36</v>
      </c>
      <c r="AD14" s="52"/>
      <c r="AE14" s="51"/>
      <c r="AF14" s="54"/>
      <c r="AG14" s="54"/>
      <c r="AH14" s="55"/>
      <c r="AI14" s="55"/>
      <c r="AJ14" s="55"/>
      <c r="AK14" s="55"/>
      <c r="AL14" s="55"/>
      <c r="AM14" s="55"/>
      <c r="AN14" s="55"/>
      <c r="AP14" s="58" t="s">
        <v>179</v>
      </c>
    </row>
    <row r="15" spans="1:42" s="53" customFormat="1" ht="21" customHeight="1">
      <c r="A15" s="47" t="s">
        <v>243</v>
      </c>
      <c r="B15" s="47">
        <v>78</v>
      </c>
      <c r="C15" s="48">
        <f ca="1" t="shared" si="0"/>
        <v>7</v>
      </c>
      <c r="D15" s="236" t="s">
        <v>246</v>
      </c>
      <c r="E15" s="47" t="s">
        <v>82</v>
      </c>
      <c r="F15" s="47">
        <v>70</v>
      </c>
      <c r="G15" s="176" t="s">
        <v>247</v>
      </c>
      <c r="H15" s="177"/>
      <c r="I15" s="177"/>
      <c r="J15" s="177"/>
      <c r="K15" s="178"/>
      <c r="L15" s="52"/>
      <c r="M15" s="52"/>
      <c r="N15" s="52"/>
      <c r="O15" s="52"/>
      <c r="P15" s="52"/>
      <c r="Q15" s="52"/>
      <c r="R15" s="52"/>
      <c r="S15" s="52"/>
      <c r="T15" s="51"/>
      <c r="U15" s="52"/>
      <c r="V15" s="52"/>
      <c r="W15" s="51"/>
      <c r="X15" s="52"/>
      <c r="Y15" s="51"/>
      <c r="Z15" s="52"/>
      <c r="AA15" s="51"/>
      <c r="AB15" s="52"/>
      <c r="AC15" s="52"/>
      <c r="AD15" s="52"/>
      <c r="AE15" s="51"/>
      <c r="AF15" s="54"/>
      <c r="AG15" s="54"/>
      <c r="AH15" s="55"/>
      <c r="AI15" s="55"/>
      <c r="AJ15" s="55"/>
      <c r="AK15" s="55"/>
      <c r="AL15" s="55"/>
      <c r="AM15" s="55"/>
      <c r="AN15" s="55"/>
      <c r="AP15" s="58" t="s">
        <v>183</v>
      </c>
    </row>
    <row r="16" spans="1:42" s="53" customFormat="1" ht="21" customHeight="1">
      <c r="A16" s="47" t="s">
        <v>32</v>
      </c>
      <c r="B16" s="47">
        <v>44</v>
      </c>
      <c r="C16" s="48">
        <f ca="1" t="shared" si="0"/>
        <v>8</v>
      </c>
      <c r="D16" s="235" t="s">
        <v>248</v>
      </c>
      <c r="E16" s="47" t="s">
        <v>82</v>
      </c>
      <c r="F16" s="47">
        <v>86</v>
      </c>
      <c r="G16" s="176" t="s">
        <v>40</v>
      </c>
      <c r="H16" s="177"/>
      <c r="I16" s="177"/>
      <c r="J16" s="177"/>
      <c r="K16" s="178"/>
      <c r="L16" s="52"/>
      <c r="M16" s="52"/>
      <c r="N16" s="52"/>
      <c r="O16" s="51" t="s">
        <v>249</v>
      </c>
      <c r="P16" s="52"/>
      <c r="Q16" s="52"/>
      <c r="R16" s="51" t="s">
        <v>36</v>
      </c>
      <c r="S16" s="52"/>
      <c r="T16" s="52"/>
      <c r="U16" s="52"/>
      <c r="V16" s="52"/>
      <c r="W16" s="52"/>
      <c r="X16" s="51" t="s">
        <v>36</v>
      </c>
      <c r="Y16" s="52"/>
      <c r="Z16" s="51" t="s">
        <v>49</v>
      </c>
      <c r="AA16" s="52"/>
      <c r="AB16" s="52"/>
      <c r="AC16" s="52"/>
      <c r="AD16" s="51" t="s">
        <v>36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8" t="s">
        <v>187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37"/>
      <c r="AA17" s="237"/>
      <c r="AB17" s="237"/>
      <c r="AC17" s="237"/>
      <c r="AD17" s="237"/>
      <c r="AE17" s="23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238" t="s">
        <v>136</v>
      </c>
      <c r="E20" s="239"/>
      <c r="F20" s="240"/>
      <c r="G20" s="195" t="s">
        <v>16</v>
      </c>
      <c r="H20" s="195" t="s">
        <v>22</v>
      </c>
      <c r="I20" s="172" t="s">
        <v>93</v>
      </c>
      <c r="J20" s="172" t="s">
        <v>17</v>
      </c>
      <c r="K20" s="172" t="s">
        <v>28</v>
      </c>
      <c r="L20" s="172" t="s">
        <v>18</v>
      </c>
      <c r="M20" s="172" t="s">
        <v>141</v>
      </c>
      <c r="N20" s="172" t="s">
        <v>149</v>
      </c>
      <c r="Q20" s="54"/>
      <c r="R20" s="54"/>
      <c r="S20" s="54"/>
      <c r="T20" s="54"/>
      <c r="U20" s="54"/>
      <c r="V20" s="54"/>
      <c r="W20" s="54"/>
      <c r="X20" s="54"/>
      <c r="Y20" s="54"/>
      <c r="Z20" s="192" t="s">
        <v>63</v>
      </c>
      <c r="AA20" s="193"/>
      <c r="AB20" s="193"/>
      <c r="AC20" s="193"/>
      <c r="AD20" s="193"/>
      <c r="AE20" s="19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6"/>
      <c r="AA21" s="197"/>
      <c r="AB21" s="197"/>
      <c r="AC21" s="197"/>
      <c r="AD21" s="197"/>
      <c r="AE21" s="198"/>
      <c r="AH21" s="45"/>
      <c r="AI21" s="45"/>
      <c r="AJ21" s="45"/>
      <c r="AK21" s="45"/>
      <c r="AL21" s="88"/>
      <c r="AM21" s="88"/>
      <c r="AN21" s="88"/>
      <c r="AP21" s="89" t="s">
        <v>188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41"/>
      <c r="T23" s="101"/>
      <c r="U23" s="101"/>
      <c r="V23" s="101"/>
      <c r="W23" s="101"/>
      <c r="X23" s="242"/>
      <c r="Z23" s="243"/>
      <c r="AA23" s="244"/>
      <c r="AB23" s="244"/>
      <c r="AC23" s="244"/>
      <c r="AD23" s="244"/>
      <c r="AE23" s="245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BRE</v>
      </c>
      <c r="B24" s="116">
        <f ca="1">OFFSET(B24,-15,0)</f>
        <v>29</v>
      </c>
      <c r="C24" s="117">
        <v>1</v>
      </c>
      <c r="D24" s="49" t="str">
        <f ca="1">OFFSET(D24,-15,0)</f>
        <v>LE Naour Apolline</v>
      </c>
      <c r="E24" s="47" t="str">
        <f ca="1">OFFSET(E24,-15,0)</f>
        <v>3</v>
      </c>
      <c r="F24" s="47">
        <v>7</v>
      </c>
      <c r="G24" s="118">
        <v>0</v>
      </c>
      <c r="H24" s="118">
        <v>0</v>
      </c>
      <c r="I24" s="118">
        <v>10</v>
      </c>
      <c r="J24" s="118">
        <v>10</v>
      </c>
      <c r="K24" s="119">
        <f>IF(L24&lt;&gt;"","-","")</f>
      </c>
      <c r="L24" s="120"/>
      <c r="M24" s="121">
        <f>SUM(G24:K24)</f>
        <v>20</v>
      </c>
      <c r="N24" s="122"/>
      <c r="O24" s="123"/>
      <c r="P24" s="124">
        <f aca="true" ca="1" t="shared" si="1" ref="P24:P31">SUM(OFFSET(P24,0,-10),OFFSET(P24,0,-3))</f>
        <v>27</v>
      </c>
      <c r="Q24" s="109"/>
      <c r="R24" s="76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4</v>
      </c>
    </row>
    <row r="25" spans="1:43" s="53" customFormat="1" ht="21" customHeight="1">
      <c r="A25" s="115" t="str">
        <f aca="true" ca="1" t="shared" si="3" ref="A25:B31">OFFSET(A25,-15,0)</f>
        <v>BRE</v>
      </c>
      <c r="B25" s="116">
        <f ca="1" t="shared" si="3"/>
        <v>29</v>
      </c>
      <c r="C25" s="117">
        <v>2</v>
      </c>
      <c r="D25" s="49" t="str">
        <f aca="true" ca="1" t="shared" si="4" ref="D25:E31">OFFSET(D25,-15,0)</f>
        <v>STEPHAN Marie Morgane</v>
      </c>
      <c r="E25" s="47" t="str">
        <f ca="1" t="shared" si="4"/>
        <v>3</v>
      </c>
      <c r="F25" s="47">
        <v>0</v>
      </c>
      <c r="G25" s="118">
        <v>10</v>
      </c>
      <c r="H25" s="118">
        <v>10</v>
      </c>
      <c r="I25" s="118">
        <v>0</v>
      </c>
      <c r="J25" s="118">
        <v>0</v>
      </c>
      <c r="K25" s="119">
        <f aca="true" t="shared" si="5" ref="K25:K30">IF(L25&lt;&gt;"","-","")</f>
      </c>
      <c r="L25" s="120"/>
      <c r="M25" s="121">
        <f aca="true" t="shared" si="6" ref="M25:M31">SUM(G25:K25)</f>
        <v>20</v>
      </c>
      <c r="N25" s="122"/>
      <c r="O25" s="123"/>
      <c r="P25" s="124">
        <f ca="1" t="shared" si="1"/>
        <v>20</v>
      </c>
      <c r="Q25" s="109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4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44</v>
      </c>
      <c r="C26" s="117">
        <v>3</v>
      </c>
      <c r="D26" s="49" t="str">
        <f ca="1" t="shared" si="4"/>
        <v>PESCHEUX Jessica</v>
      </c>
      <c r="E26" s="47" t="str">
        <f ca="1" t="shared" si="4"/>
        <v>3</v>
      </c>
      <c r="F26" s="47">
        <v>20</v>
      </c>
      <c r="G26" s="118">
        <v>0</v>
      </c>
      <c r="H26" s="118">
        <v>0</v>
      </c>
      <c r="I26" s="118">
        <v>0</v>
      </c>
      <c r="J26" s="118">
        <v>10</v>
      </c>
      <c r="K26" s="119">
        <f t="shared" si="5"/>
      </c>
      <c r="L26" s="120"/>
      <c r="M26" s="121">
        <f t="shared" si="6"/>
        <v>10</v>
      </c>
      <c r="N26" s="122"/>
      <c r="O26" s="123"/>
      <c r="P26" s="124">
        <f ca="1" t="shared" si="1"/>
        <v>30</v>
      </c>
      <c r="Q26" s="109"/>
      <c r="R26" s="76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4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44</v>
      </c>
      <c r="C27" s="117">
        <v>4</v>
      </c>
      <c r="D27" s="59" t="str">
        <f ca="1" t="shared" si="4"/>
        <v>BELLIOT Emmanuelle</v>
      </c>
      <c r="E27" s="47" t="str">
        <f ca="1" t="shared" si="4"/>
        <v>3</v>
      </c>
      <c r="F27" s="47">
        <v>97</v>
      </c>
      <c r="G27" s="118">
        <v>10</v>
      </c>
      <c r="H27" s="118">
        <v>0</v>
      </c>
      <c r="I27" s="118">
        <v>10</v>
      </c>
      <c r="J27" s="118">
        <v>10</v>
      </c>
      <c r="K27" s="119" t="str">
        <f t="shared" si="5"/>
        <v>-</v>
      </c>
      <c r="L27" s="120" t="s">
        <v>75</v>
      </c>
      <c r="M27" s="121">
        <f t="shared" si="6"/>
        <v>30</v>
      </c>
      <c r="N27" s="122"/>
      <c r="O27" s="123"/>
      <c r="P27" s="129">
        <f ca="1" t="shared" si="1"/>
        <v>127</v>
      </c>
      <c r="Q27" s="109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4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44</v>
      </c>
      <c r="C28" s="117">
        <v>5</v>
      </c>
      <c r="D28" s="59" t="str">
        <f ca="1" t="shared" si="4"/>
        <v>DA Costa Julie</v>
      </c>
      <c r="E28" s="47" t="str">
        <f ca="1" t="shared" si="4"/>
        <v>3</v>
      </c>
      <c r="F28" s="47">
        <v>0</v>
      </c>
      <c r="G28" s="118">
        <v>10</v>
      </c>
      <c r="H28" s="118">
        <v>10</v>
      </c>
      <c r="I28" s="118">
        <v>10</v>
      </c>
      <c r="J28" s="118">
        <v>10</v>
      </c>
      <c r="K28" s="119">
        <v>10</v>
      </c>
      <c r="L28" s="120" t="s">
        <v>153</v>
      </c>
      <c r="M28" s="121">
        <f t="shared" si="6"/>
        <v>50</v>
      </c>
      <c r="N28" s="122"/>
      <c r="O28" s="123"/>
      <c r="P28" s="124">
        <f ca="1" t="shared" si="1"/>
        <v>50</v>
      </c>
      <c r="Q28" s="109"/>
      <c r="R28" s="76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IDF</v>
      </c>
      <c r="B29" s="116">
        <f ca="1" t="shared" si="3"/>
        <v>78</v>
      </c>
      <c r="C29" s="117">
        <v>6</v>
      </c>
      <c r="D29" s="49" t="str">
        <f ca="1" t="shared" si="4"/>
        <v>DONNEGER Isabelle</v>
      </c>
      <c r="E29" s="47" t="str">
        <f ca="1" t="shared" si="4"/>
        <v>3</v>
      </c>
      <c r="F29" s="47">
        <v>47</v>
      </c>
      <c r="G29" s="118">
        <v>0</v>
      </c>
      <c r="H29" s="118">
        <v>0</v>
      </c>
      <c r="I29" s="118">
        <v>0</v>
      </c>
      <c r="J29" s="118">
        <v>0</v>
      </c>
      <c r="K29" s="119">
        <f t="shared" si="5"/>
      </c>
      <c r="L29" s="120"/>
      <c r="M29" s="121">
        <f t="shared" si="6"/>
        <v>0</v>
      </c>
      <c r="N29" s="122"/>
      <c r="O29" s="123"/>
      <c r="P29" s="124">
        <f ca="1" t="shared" si="1"/>
        <v>47</v>
      </c>
      <c r="Q29" s="109"/>
      <c r="R29" s="76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4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IDF</v>
      </c>
      <c r="B30" s="116">
        <f ca="1" t="shared" si="3"/>
        <v>78</v>
      </c>
      <c r="C30" s="117">
        <v>7</v>
      </c>
      <c r="D30" s="49" t="str">
        <f ca="1" t="shared" si="4"/>
        <v>VELLA Sophie</v>
      </c>
      <c r="E30" s="47" t="str">
        <f ca="1" t="shared" si="4"/>
        <v>3</v>
      </c>
      <c r="F30" s="47">
        <v>0</v>
      </c>
      <c r="G30" s="118">
        <f>IF(L30&lt;&gt;"","-","")</f>
      </c>
      <c r="H30" s="118">
        <f>IF(L30&lt;&gt;"","-","")</f>
      </c>
      <c r="I30" s="118">
        <f>IF(L30&lt;&gt;"","-","")</f>
      </c>
      <c r="J30" s="118">
        <f>IF(L30&lt;&gt;"","-","")</f>
      </c>
      <c r="K30" s="119">
        <f t="shared" si="5"/>
      </c>
      <c r="L30" s="120"/>
      <c r="M30" s="121">
        <f t="shared" si="6"/>
        <v>0</v>
      </c>
      <c r="N30" s="122"/>
      <c r="O30" s="123"/>
      <c r="P30" s="108">
        <f ca="1" t="shared" si="1"/>
        <v>0</v>
      </c>
      <c r="Q30" s="109"/>
      <c r="R30" s="76"/>
      <c r="S30" s="213"/>
      <c r="T30" s="214"/>
      <c r="U30" s="214"/>
      <c r="V30" s="214"/>
      <c r="W30" s="214"/>
      <c r="X30" s="215"/>
      <c r="Z30" s="213"/>
      <c r="AA30" s="214"/>
      <c r="AB30" s="214"/>
      <c r="AC30" s="214"/>
      <c r="AD30" s="214"/>
      <c r="AE30" s="215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0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0" t="str">
        <f ca="1" t="shared" si="3"/>
        <v>PDL</v>
      </c>
      <c r="B31" s="131">
        <f ca="1" t="shared" si="3"/>
        <v>44</v>
      </c>
      <c r="C31" s="132">
        <v>8</v>
      </c>
      <c r="D31" s="246" t="str">
        <f ca="1" t="shared" si="4"/>
        <v>CLOUTEAU Stephanie</v>
      </c>
      <c r="E31" s="134" t="str">
        <f ca="1" t="shared" si="4"/>
        <v>3</v>
      </c>
      <c r="F31" s="134">
        <v>100</v>
      </c>
      <c r="G31" s="135">
        <v>0</v>
      </c>
      <c r="H31" s="135">
        <v>0</v>
      </c>
      <c r="I31" s="135">
        <v>0</v>
      </c>
      <c r="J31" s="135">
        <v>10</v>
      </c>
      <c r="K31" s="136">
        <v>0</v>
      </c>
      <c r="L31" s="137" t="s">
        <v>153</v>
      </c>
      <c r="M31" s="138">
        <f t="shared" si="6"/>
        <v>10</v>
      </c>
      <c r="N31" s="139"/>
      <c r="O31" s="123"/>
      <c r="P31" s="108">
        <f ca="1" t="shared" si="1"/>
        <v>110</v>
      </c>
      <c r="Q31" s="109"/>
      <c r="R31" s="76"/>
      <c r="S31" s="219"/>
      <c r="T31" s="220"/>
      <c r="U31" s="220"/>
      <c r="V31" s="220"/>
      <c r="W31" s="220"/>
      <c r="X31" s="221"/>
      <c r="Z31" s="219"/>
      <c r="AA31" s="220"/>
      <c r="AB31" s="220"/>
      <c r="AC31" s="220"/>
      <c r="AD31" s="220"/>
      <c r="AE31" s="221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22" t="s">
        <v>76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3" t="s">
        <v>77</v>
      </c>
      <c r="N32" s="223"/>
      <c r="O32" s="223"/>
      <c r="P32" s="223"/>
      <c r="Q32" s="223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15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>
        <v>3</v>
      </c>
      <c r="O35" s="158">
        <v>4</v>
      </c>
      <c r="P35" s="158">
        <v>5</v>
      </c>
      <c r="Q35" s="158">
        <v>6</v>
      </c>
      <c r="R35" s="158">
        <v>7</v>
      </c>
      <c r="S35" s="159">
        <v>8</v>
      </c>
      <c r="T35" s="159"/>
      <c r="U35" s="158">
        <v>9</v>
      </c>
      <c r="V35" s="158">
        <v>10</v>
      </c>
      <c r="W35" s="158"/>
      <c r="X35" s="158">
        <v>11</v>
      </c>
      <c r="Y35" s="158"/>
      <c r="Z35" s="158">
        <v>12</v>
      </c>
      <c r="AA35" s="158"/>
      <c r="AB35" s="158">
        <v>13</v>
      </c>
      <c r="AC35" s="158">
        <v>14</v>
      </c>
      <c r="AD35" s="158">
        <v>15</v>
      </c>
      <c r="AE35" s="158"/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>
        <v>2</v>
      </c>
      <c r="O36" s="158">
        <v>1</v>
      </c>
      <c r="P36" s="158">
        <v>2</v>
      </c>
      <c r="Q36" s="158">
        <v>2</v>
      </c>
      <c r="R36" s="158">
        <v>3</v>
      </c>
      <c r="S36" s="159">
        <v>2</v>
      </c>
      <c r="T36" s="159"/>
      <c r="U36" s="158">
        <v>3</v>
      </c>
      <c r="V36" s="158">
        <v>3</v>
      </c>
      <c r="W36" s="158"/>
      <c r="X36" s="158">
        <v>4</v>
      </c>
      <c r="Y36" s="158"/>
      <c r="Z36" s="158">
        <v>3</v>
      </c>
      <c r="AA36" s="158"/>
      <c r="AB36" s="158">
        <v>4</v>
      </c>
      <c r="AC36" s="158">
        <v>4</v>
      </c>
      <c r="AD36" s="158">
        <v>4</v>
      </c>
      <c r="AE36" s="158"/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>
        <v>1</v>
      </c>
      <c r="O37" s="158">
        <v>1</v>
      </c>
      <c r="P37" s="158">
        <v>2</v>
      </c>
      <c r="Q37" s="158">
        <v>2</v>
      </c>
      <c r="R37" s="158">
        <v>2</v>
      </c>
      <c r="S37" s="159">
        <v>3</v>
      </c>
      <c r="T37" s="159"/>
      <c r="U37" s="158">
        <v>3</v>
      </c>
      <c r="V37" s="158">
        <v>4</v>
      </c>
      <c r="W37" s="158"/>
      <c r="X37" s="158">
        <v>3</v>
      </c>
      <c r="Y37" s="158"/>
      <c r="Z37" s="158">
        <v>4</v>
      </c>
      <c r="AA37" s="158"/>
      <c r="AB37" s="158">
        <v>5</v>
      </c>
      <c r="AC37" s="158">
        <v>4</v>
      </c>
      <c r="AD37" s="158">
        <v>5</v>
      </c>
      <c r="AE37" s="158"/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0</v>
      </c>
      <c r="M39" s="166">
        <v>10</v>
      </c>
      <c r="N39" s="166">
        <v>0</v>
      </c>
      <c r="O39" s="166">
        <v>0</v>
      </c>
      <c r="P39" s="166">
        <v>0</v>
      </c>
      <c r="Q39" s="166">
        <v>10</v>
      </c>
      <c r="R39" s="166">
        <v>10</v>
      </c>
      <c r="S39" s="166">
        <v>0</v>
      </c>
      <c r="T39" s="166"/>
      <c r="U39" s="166">
        <v>10</v>
      </c>
      <c r="V39" s="166">
        <v>0</v>
      </c>
      <c r="W39" s="166"/>
      <c r="X39" s="166">
        <v>10</v>
      </c>
      <c r="Y39" s="166"/>
      <c r="Z39" s="166">
        <v>0</v>
      </c>
      <c r="AA39" s="166"/>
      <c r="AB39" s="166">
        <v>0</v>
      </c>
      <c r="AC39" s="166">
        <v>10</v>
      </c>
      <c r="AD39" s="166">
        <v>10</v>
      </c>
      <c r="AE39" s="166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6">
        <v>10</v>
      </c>
      <c r="M40" s="166">
        <v>0</v>
      </c>
      <c r="N40" s="166">
        <v>10</v>
      </c>
      <c r="O40" s="166">
        <v>0</v>
      </c>
      <c r="P40" s="166">
        <v>10</v>
      </c>
      <c r="Q40" s="166">
        <v>0</v>
      </c>
      <c r="R40" s="166">
        <v>0</v>
      </c>
      <c r="S40" s="166">
        <v>10</v>
      </c>
      <c r="T40" s="166"/>
      <c r="U40" s="166">
        <v>0</v>
      </c>
      <c r="V40" s="166">
        <v>10</v>
      </c>
      <c r="W40" s="166"/>
      <c r="X40" s="166">
        <v>0</v>
      </c>
      <c r="Y40" s="166"/>
      <c r="Z40" s="166">
        <v>10</v>
      </c>
      <c r="AA40" s="166"/>
      <c r="AB40" s="166">
        <v>10</v>
      </c>
      <c r="AC40" s="166">
        <v>0</v>
      </c>
      <c r="AD40" s="166">
        <v>0</v>
      </c>
      <c r="AE40" s="166"/>
    </row>
    <row r="41" ht="5.25" customHeight="1" hidden="1"/>
    <row r="42" spans="4:31" ht="14.25" customHeight="1" hidden="1">
      <c r="D42" s="53"/>
      <c r="S42" s="167"/>
      <c r="T42" s="167"/>
      <c r="U42" s="167"/>
      <c r="V42" s="167"/>
      <c r="W42" s="167"/>
      <c r="X42" s="167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S43" s="166"/>
      <c r="T43" s="166"/>
      <c r="U43" s="166"/>
      <c r="V43" s="166"/>
      <c r="W43" s="166"/>
      <c r="X43" s="166"/>
      <c r="Z43" s="166"/>
      <c r="AA43" s="166"/>
      <c r="AB43" s="166"/>
      <c r="AC43" s="166"/>
      <c r="AD43" s="166"/>
      <c r="AE43" s="166"/>
    </row>
    <row r="44" spans="19:31" ht="15" hidden="1">
      <c r="S44" s="166"/>
      <c r="T44" s="166"/>
      <c r="U44" s="166"/>
      <c r="V44" s="166"/>
      <c r="W44" s="166"/>
      <c r="X44" s="166"/>
      <c r="Z44" s="166"/>
      <c r="AA44" s="166"/>
      <c r="AB44" s="166"/>
      <c r="AC44" s="166"/>
      <c r="AD44" s="166"/>
      <c r="AE44" s="166"/>
    </row>
    <row r="45" ht="4.5" customHeight="1" hidden="1"/>
    <row r="46" spans="19:31" ht="15" hidden="1">
      <c r="S46" s="166"/>
      <c r="T46" s="166"/>
      <c r="U46" s="166"/>
      <c r="V46" s="166"/>
      <c r="W46" s="166"/>
      <c r="X46" s="166"/>
      <c r="Z46" s="166"/>
      <c r="AA46" s="166"/>
      <c r="AB46" s="166"/>
      <c r="AC46" s="166"/>
      <c r="AD46" s="166"/>
      <c r="AE46" s="166"/>
    </row>
    <row r="47" spans="19:31" ht="15" hidden="1">
      <c r="S47" s="166"/>
      <c r="T47" s="166"/>
      <c r="U47" s="166"/>
      <c r="V47" s="166"/>
      <c r="W47" s="166"/>
      <c r="X47" s="166"/>
      <c r="Z47" s="166"/>
      <c r="AA47" s="166"/>
      <c r="AB47" s="166"/>
      <c r="AC47" s="166"/>
      <c r="AD47" s="166"/>
      <c r="AE47" s="166"/>
    </row>
  </sheetData>
  <sheetProtection selectLockedCells="1"/>
  <mergeCells count="50">
    <mergeCell ref="M31:N31"/>
    <mergeCell ref="P31:Q31"/>
    <mergeCell ref="M32:Q32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5" activePane="bottomLeft" state="frozen"/>
      <selection pane="topLeft" activeCell="AC57" sqref="AC57"/>
      <selection pane="bottomLeft" activeCell="O19" sqref="O1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250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251</v>
      </c>
      <c r="U2" s="15"/>
      <c r="V2" s="15"/>
      <c r="W2" s="5"/>
      <c r="X2" s="16" t="str">
        <f>IF(T2="","",T2)</f>
        <v>5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7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171" t="s">
        <v>19</v>
      </c>
      <c r="M8" s="171" t="s">
        <v>30</v>
      </c>
      <c r="N8" s="171" t="s">
        <v>24</v>
      </c>
      <c r="O8" s="171" t="s">
        <v>148</v>
      </c>
      <c r="P8" s="171" t="s">
        <v>29</v>
      </c>
      <c r="Q8" s="171" t="s">
        <v>23</v>
      </c>
      <c r="R8" s="171" t="s">
        <v>86</v>
      </c>
      <c r="S8" s="171" t="s">
        <v>27</v>
      </c>
      <c r="T8" s="171" t="s">
        <v>87</v>
      </c>
      <c r="U8" s="171" t="s">
        <v>25</v>
      </c>
      <c r="V8" s="171" t="s">
        <v>26</v>
      </c>
      <c r="W8" s="171" t="s">
        <v>90</v>
      </c>
      <c r="X8" s="171" t="s">
        <v>146</v>
      </c>
      <c r="Y8" s="171" t="s">
        <v>140</v>
      </c>
      <c r="Z8" s="171" t="s">
        <v>96</v>
      </c>
      <c r="AA8" s="171" t="s">
        <v>94</v>
      </c>
      <c r="AB8" s="171" t="s">
        <v>21</v>
      </c>
      <c r="AC8" s="171" t="s">
        <v>20</v>
      </c>
      <c r="AD8" s="171" t="s">
        <v>137</v>
      </c>
      <c r="AE8" s="195" t="s">
        <v>147</v>
      </c>
      <c r="AF8" s="44"/>
      <c r="AG8" s="44"/>
      <c r="AH8" s="45"/>
      <c r="AI8" s="45"/>
      <c r="AJ8" s="45"/>
      <c r="AK8" s="45"/>
      <c r="AL8" s="45"/>
      <c r="AM8" s="45"/>
      <c r="AN8" s="45"/>
      <c r="AP8" s="46" t="s">
        <v>156</v>
      </c>
      <c r="AT8"/>
    </row>
    <row r="9" spans="1:43" s="53" customFormat="1" ht="18.75" customHeight="1">
      <c r="A9" s="47" t="s">
        <v>32</v>
      </c>
      <c r="B9" s="47">
        <v>44</v>
      </c>
      <c r="C9" s="48">
        <f ca="1">OFFSET(C9,15,0)</f>
        <v>1</v>
      </c>
      <c r="D9" s="235" t="s">
        <v>252</v>
      </c>
      <c r="E9" s="47" t="s">
        <v>4</v>
      </c>
      <c r="F9" s="47">
        <v>50</v>
      </c>
      <c r="G9" s="176" t="s">
        <v>173</v>
      </c>
      <c r="H9" s="177"/>
      <c r="I9" s="177"/>
      <c r="J9" s="177"/>
      <c r="K9" s="178"/>
      <c r="L9" s="51" t="s">
        <v>49</v>
      </c>
      <c r="M9" s="52"/>
      <c r="N9" s="52"/>
      <c r="O9" s="52"/>
      <c r="P9" s="51" t="s">
        <v>49</v>
      </c>
      <c r="Q9" s="52"/>
      <c r="R9" s="52"/>
      <c r="S9" s="52"/>
      <c r="T9" s="52"/>
      <c r="U9" s="51" t="s">
        <v>49</v>
      </c>
      <c r="V9" s="52"/>
      <c r="W9" s="52"/>
      <c r="X9" s="52"/>
      <c r="Y9" s="52"/>
      <c r="Z9" s="52"/>
      <c r="AA9" s="51" t="s">
        <v>36</v>
      </c>
      <c r="AB9" s="52"/>
      <c r="AC9" s="52"/>
      <c r="AD9" s="51" t="s">
        <v>36</v>
      </c>
      <c r="AE9" s="52"/>
      <c r="AF9" s="54"/>
      <c r="AG9" s="54"/>
      <c r="AH9" s="55"/>
      <c r="AI9" s="55"/>
      <c r="AJ9" s="55"/>
      <c r="AK9" s="56"/>
      <c r="AL9" s="55"/>
      <c r="AM9" s="56"/>
      <c r="AN9" s="55"/>
      <c r="AP9" s="58" t="s">
        <v>162</v>
      </c>
      <c r="AQ9" s="57">
        <v>100</v>
      </c>
    </row>
    <row r="10" spans="1:42" s="57" customFormat="1" ht="21" customHeight="1">
      <c r="A10" s="47" t="s">
        <v>253</v>
      </c>
      <c r="B10" s="47">
        <v>87</v>
      </c>
      <c r="C10" s="48">
        <f aca="true" ca="1" t="shared" si="0" ref="C10:C16">OFFSET(C10,15,0)</f>
        <v>2</v>
      </c>
      <c r="D10" s="235" t="s">
        <v>254</v>
      </c>
      <c r="E10" s="47" t="s">
        <v>255</v>
      </c>
      <c r="F10" s="47">
        <v>50</v>
      </c>
      <c r="G10" s="176" t="s">
        <v>256</v>
      </c>
      <c r="H10" s="177"/>
      <c r="I10" s="177"/>
      <c r="J10" s="177"/>
      <c r="K10" s="178"/>
      <c r="L10" s="52"/>
      <c r="M10" s="51" t="s">
        <v>257</v>
      </c>
      <c r="N10" s="52"/>
      <c r="O10" s="52"/>
      <c r="P10" s="52"/>
      <c r="Q10" s="51" t="s">
        <v>111</v>
      </c>
      <c r="R10" s="52"/>
      <c r="S10" s="52"/>
      <c r="T10" s="51" t="s">
        <v>36</v>
      </c>
      <c r="U10" s="52"/>
      <c r="V10" s="51" t="s">
        <v>49</v>
      </c>
      <c r="W10" s="52"/>
      <c r="X10" s="52"/>
      <c r="Y10" s="52"/>
      <c r="Z10" s="52"/>
      <c r="AA10" s="52"/>
      <c r="AB10" s="51" t="s">
        <v>49</v>
      </c>
      <c r="AC10" s="52"/>
      <c r="AD10" s="52"/>
      <c r="AE10" s="52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165</v>
      </c>
    </row>
    <row r="11" spans="1:42" s="53" customFormat="1" ht="21" customHeight="1">
      <c r="A11" s="47" t="s">
        <v>32</v>
      </c>
      <c r="B11" s="47">
        <v>72</v>
      </c>
      <c r="C11" s="48">
        <f ca="1" t="shared" si="0"/>
        <v>3</v>
      </c>
      <c r="D11" s="235" t="s">
        <v>258</v>
      </c>
      <c r="E11" s="47" t="s">
        <v>4</v>
      </c>
      <c r="F11" s="47">
        <v>53</v>
      </c>
      <c r="G11" s="176" t="s">
        <v>185</v>
      </c>
      <c r="H11" s="177"/>
      <c r="I11" s="177"/>
      <c r="J11" s="177"/>
      <c r="K11" s="178"/>
      <c r="L11" s="52"/>
      <c r="M11" s="51" t="s">
        <v>36</v>
      </c>
      <c r="N11" s="52"/>
      <c r="O11" s="52"/>
      <c r="P11" s="52"/>
      <c r="Q11" s="52"/>
      <c r="R11" s="52"/>
      <c r="S11" s="51" t="s">
        <v>222</v>
      </c>
      <c r="T11" s="52"/>
      <c r="U11" s="52"/>
      <c r="V11" s="52"/>
      <c r="W11" s="51" t="s">
        <v>36</v>
      </c>
      <c r="X11" s="52"/>
      <c r="Y11" s="52"/>
      <c r="Z11" s="51" t="s">
        <v>49</v>
      </c>
      <c r="AA11" s="52"/>
      <c r="AB11" s="52"/>
      <c r="AC11" s="51" t="s">
        <v>54</v>
      </c>
      <c r="AD11" s="52"/>
      <c r="AE11" s="52"/>
      <c r="AF11" s="68"/>
      <c r="AG11" s="68"/>
      <c r="AH11" s="55"/>
      <c r="AI11" s="55"/>
      <c r="AJ11" s="55"/>
      <c r="AK11" s="56"/>
      <c r="AL11" s="55"/>
      <c r="AM11" s="56"/>
      <c r="AN11" s="55"/>
      <c r="AP11" s="58" t="s">
        <v>169</v>
      </c>
    </row>
    <row r="12" spans="1:42" s="53" customFormat="1" ht="21" customHeight="1">
      <c r="A12" s="47" t="s">
        <v>243</v>
      </c>
      <c r="B12" s="47">
        <v>94</v>
      </c>
      <c r="C12" s="48">
        <f ca="1" t="shared" si="0"/>
        <v>4</v>
      </c>
      <c r="D12" s="235" t="s">
        <v>259</v>
      </c>
      <c r="E12" s="47" t="s">
        <v>4</v>
      </c>
      <c r="F12" s="47">
        <v>53</v>
      </c>
      <c r="G12" s="176" t="s">
        <v>260</v>
      </c>
      <c r="H12" s="177"/>
      <c r="I12" s="177"/>
      <c r="J12" s="177"/>
      <c r="K12" s="178"/>
      <c r="L12" s="51" t="s">
        <v>36</v>
      </c>
      <c r="M12" s="52"/>
      <c r="N12" s="51" t="s">
        <v>231</v>
      </c>
      <c r="O12" s="52"/>
      <c r="P12" s="52"/>
      <c r="Q12" s="52"/>
      <c r="R12" s="51" t="s">
        <v>49</v>
      </c>
      <c r="S12" s="52"/>
      <c r="T12" s="52"/>
      <c r="U12" s="52"/>
      <c r="V12" s="51" t="s">
        <v>36</v>
      </c>
      <c r="W12" s="52"/>
      <c r="X12" s="52"/>
      <c r="Y12" s="51" t="s">
        <v>36</v>
      </c>
      <c r="Z12" s="52"/>
      <c r="AA12" s="52"/>
      <c r="AB12" s="52"/>
      <c r="AC12" s="52"/>
      <c r="AD12" s="52"/>
      <c r="AE12" s="52"/>
      <c r="AF12" s="54"/>
      <c r="AG12" s="54"/>
      <c r="AH12" s="55"/>
      <c r="AI12" s="55"/>
      <c r="AJ12" s="55"/>
      <c r="AK12" s="56"/>
      <c r="AL12" s="55"/>
      <c r="AM12" s="56"/>
      <c r="AN12" s="55"/>
      <c r="AP12" s="58" t="s">
        <v>171</v>
      </c>
    </row>
    <row r="13" spans="1:42" s="53" customFormat="1" ht="21" customHeight="1">
      <c r="A13" s="47" t="s">
        <v>32</v>
      </c>
      <c r="B13" s="47">
        <v>49</v>
      </c>
      <c r="C13" s="48">
        <f ca="1" t="shared" si="0"/>
        <v>5</v>
      </c>
      <c r="D13" s="235" t="s">
        <v>261</v>
      </c>
      <c r="E13" s="47" t="s">
        <v>4</v>
      </c>
      <c r="F13" s="47">
        <v>54</v>
      </c>
      <c r="G13" s="176" t="s">
        <v>262</v>
      </c>
      <c r="H13" s="177"/>
      <c r="I13" s="177"/>
      <c r="J13" s="177"/>
      <c r="K13" s="178"/>
      <c r="L13" s="52"/>
      <c r="M13" s="52"/>
      <c r="N13" s="51" t="s">
        <v>117</v>
      </c>
      <c r="O13" s="52"/>
      <c r="P13" s="51" t="s">
        <v>36</v>
      </c>
      <c r="Q13" s="52"/>
      <c r="R13" s="52"/>
      <c r="S13" s="51" t="s">
        <v>36</v>
      </c>
      <c r="T13" s="52"/>
      <c r="U13" s="52"/>
      <c r="V13" s="52"/>
      <c r="W13" s="52"/>
      <c r="X13" s="51" t="s">
        <v>36</v>
      </c>
      <c r="Y13" s="52"/>
      <c r="Z13" s="52"/>
      <c r="AA13" s="52"/>
      <c r="AB13" s="51" t="s">
        <v>36</v>
      </c>
      <c r="AC13" s="52"/>
      <c r="AD13" s="52"/>
      <c r="AE13" s="52"/>
      <c r="AF13" s="54"/>
      <c r="AG13" s="54"/>
      <c r="AH13" s="55"/>
      <c r="AI13" s="55"/>
      <c r="AJ13" s="55"/>
      <c r="AK13" s="55"/>
      <c r="AL13" s="55"/>
      <c r="AM13" s="55"/>
      <c r="AN13" s="55"/>
      <c r="AP13" s="58" t="s">
        <v>174</v>
      </c>
    </row>
    <row r="14" spans="1:42" s="53" customFormat="1" ht="21" customHeight="1">
      <c r="A14" s="47" t="s">
        <v>32</v>
      </c>
      <c r="B14" s="47">
        <v>49</v>
      </c>
      <c r="C14" s="48">
        <f ca="1" t="shared" si="0"/>
        <v>6</v>
      </c>
      <c r="D14" s="236" t="s">
        <v>263</v>
      </c>
      <c r="E14" s="47" t="s">
        <v>4</v>
      </c>
      <c r="F14" s="47">
        <v>56</v>
      </c>
      <c r="G14" s="176" t="s">
        <v>264</v>
      </c>
      <c r="H14" s="177"/>
      <c r="I14" s="177"/>
      <c r="J14" s="177"/>
      <c r="K14" s="178"/>
      <c r="L14" s="52"/>
      <c r="M14" s="52"/>
      <c r="N14" s="52"/>
      <c r="O14" s="51" t="s">
        <v>168</v>
      </c>
      <c r="P14" s="52"/>
      <c r="Q14" s="51" t="s">
        <v>49</v>
      </c>
      <c r="R14" s="52"/>
      <c r="S14" s="52"/>
      <c r="T14" s="52"/>
      <c r="U14" s="51" t="s">
        <v>36</v>
      </c>
      <c r="V14" s="52"/>
      <c r="W14" s="52"/>
      <c r="X14" s="52"/>
      <c r="Y14" s="52"/>
      <c r="Z14" s="52"/>
      <c r="AA14" s="52"/>
      <c r="AB14" s="52"/>
      <c r="AC14" s="51" t="s">
        <v>41</v>
      </c>
      <c r="AD14" s="52"/>
      <c r="AE14" s="51" t="s">
        <v>36</v>
      </c>
      <c r="AF14" s="54"/>
      <c r="AG14" s="54"/>
      <c r="AH14" s="55"/>
      <c r="AI14" s="55"/>
      <c r="AJ14" s="55"/>
      <c r="AK14" s="55"/>
      <c r="AL14" s="55"/>
      <c r="AM14" s="55"/>
      <c r="AN14" s="55"/>
      <c r="AP14" s="58" t="s">
        <v>179</v>
      </c>
    </row>
    <row r="15" spans="1:42" s="53" customFormat="1" ht="21" customHeight="1">
      <c r="A15" s="47" t="s">
        <v>51</v>
      </c>
      <c r="B15" s="47">
        <v>22</v>
      </c>
      <c r="C15" s="48">
        <f ca="1" t="shared" si="0"/>
        <v>7</v>
      </c>
      <c r="D15" s="236" t="s">
        <v>265</v>
      </c>
      <c r="E15" s="47" t="s">
        <v>255</v>
      </c>
      <c r="F15" s="47">
        <v>57</v>
      </c>
      <c r="G15" s="176" t="s">
        <v>266</v>
      </c>
      <c r="H15" s="177"/>
      <c r="I15" s="177"/>
      <c r="J15" s="177"/>
      <c r="K15" s="178"/>
      <c r="L15" s="52"/>
      <c r="M15" s="52"/>
      <c r="N15" s="52"/>
      <c r="O15" s="52"/>
      <c r="P15" s="52"/>
      <c r="Q15" s="52"/>
      <c r="R15" s="52"/>
      <c r="S15" s="52"/>
      <c r="T15" s="51" t="s">
        <v>45</v>
      </c>
      <c r="U15" s="52"/>
      <c r="V15" s="52"/>
      <c r="W15" s="51" t="s">
        <v>45</v>
      </c>
      <c r="X15" s="52"/>
      <c r="Y15" s="51" t="s">
        <v>45</v>
      </c>
      <c r="Z15" s="52"/>
      <c r="AA15" s="51" t="s">
        <v>54</v>
      </c>
      <c r="AB15" s="52"/>
      <c r="AC15" s="52"/>
      <c r="AD15" s="52"/>
      <c r="AE15" s="51" t="s">
        <v>49</v>
      </c>
      <c r="AF15" s="54"/>
      <c r="AG15" s="54"/>
      <c r="AH15" s="55"/>
      <c r="AI15" s="55"/>
      <c r="AJ15" s="55"/>
      <c r="AK15" s="55"/>
      <c r="AL15" s="55"/>
      <c r="AM15" s="55"/>
      <c r="AN15" s="55"/>
      <c r="AP15" s="58" t="s">
        <v>183</v>
      </c>
    </row>
    <row r="16" spans="1:42" s="53" customFormat="1" ht="21" customHeight="1">
      <c r="A16" s="47" t="s">
        <v>108</v>
      </c>
      <c r="B16" s="47">
        <v>37</v>
      </c>
      <c r="C16" s="48">
        <f ca="1" t="shared" si="0"/>
        <v>8</v>
      </c>
      <c r="D16" s="235" t="s">
        <v>267</v>
      </c>
      <c r="E16" s="47" t="s">
        <v>4</v>
      </c>
      <c r="F16" s="47">
        <v>59</v>
      </c>
      <c r="G16" s="176" t="s">
        <v>268</v>
      </c>
      <c r="H16" s="177"/>
      <c r="I16" s="177"/>
      <c r="J16" s="177"/>
      <c r="K16" s="178"/>
      <c r="L16" s="52"/>
      <c r="M16" s="52"/>
      <c r="N16" s="52"/>
      <c r="O16" s="51" t="s">
        <v>54</v>
      </c>
      <c r="P16" s="52"/>
      <c r="Q16" s="52"/>
      <c r="R16" s="51" t="s">
        <v>54</v>
      </c>
      <c r="S16" s="52"/>
      <c r="T16" s="52"/>
      <c r="U16" s="52"/>
      <c r="V16" s="52"/>
      <c r="W16" s="52"/>
      <c r="X16" s="51" t="s">
        <v>45</v>
      </c>
      <c r="Y16" s="52"/>
      <c r="Z16" s="51" t="s">
        <v>36</v>
      </c>
      <c r="AA16" s="52"/>
      <c r="AB16" s="52"/>
      <c r="AC16" s="52"/>
      <c r="AD16" s="51" t="s">
        <v>36</v>
      </c>
      <c r="AE16" s="52"/>
      <c r="AF16" s="68"/>
      <c r="AG16" s="68"/>
      <c r="AH16" s="55"/>
      <c r="AI16" s="55"/>
      <c r="AJ16" s="55"/>
      <c r="AK16" s="55"/>
      <c r="AL16" s="55"/>
      <c r="AM16" s="55"/>
      <c r="AN16" s="55"/>
      <c r="AP16" s="58" t="s">
        <v>187</v>
      </c>
    </row>
    <row r="17" spans="1:50" s="53" customFormat="1" ht="21" customHeight="1" hidden="1">
      <c r="A17" s="60"/>
      <c r="B17" s="60"/>
      <c r="C17" s="61"/>
      <c r="D17" s="67"/>
      <c r="E17" s="67"/>
      <c r="F17" s="67"/>
      <c r="G17" s="67"/>
      <c r="H17" s="67"/>
      <c r="I17" s="67"/>
      <c r="J17" s="67"/>
      <c r="K17" s="67"/>
      <c r="L17" s="54"/>
      <c r="M17" s="54"/>
      <c r="N17" s="54"/>
      <c r="O17" s="68"/>
      <c r="P17" s="54"/>
      <c r="Q17" s="54"/>
      <c r="R17" s="54"/>
      <c r="S17" s="54"/>
      <c r="T17" s="54"/>
      <c r="U17" s="68"/>
      <c r="V17" s="54"/>
      <c r="W17" s="54"/>
      <c r="X17" s="68"/>
      <c r="Y17" s="54"/>
      <c r="Z17" s="237"/>
      <c r="AA17" s="237"/>
      <c r="AB17" s="237"/>
      <c r="AC17" s="237"/>
      <c r="AD17" s="237"/>
      <c r="AE17" s="237"/>
      <c r="AF17" s="54"/>
      <c r="AG17" s="54"/>
      <c r="AH17" s="54"/>
      <c r="AI17" s="68"/>
      <c r="AJ17" s="54"/>
      <c r="AK17" s="54"/>
      <c r="AL17" s="55"/>
      <c r="AM17" s="55"/>
      <c r="AN17" s="55"/>
      <c r="AO17" s="55"/>
      <c r="AP17" s="55"/>
      <c r="AT17" s="70"/>
      <c r="AU17" s="71"/>
      <c r="AV17" s="71"/>
      <c r="AW17" s="71"/>
      <c r="AX17" s="71"/>
    </row>
    <row r="18" spans="1:50" s="53" customFormat="1" ht="21" customHeight="1" hidden="1">
      <c r="A18" s="60"/>
      <c r="B18" s="60"/>
      <c r="C18" s="61"/>
      <c r="D18" s="67"/>
      <c r="E18" s="67"/>
      <c r="F18" s="67"/>
      <c r="G18" s="67"/>
      <c r="H18" s="67"/>
      <c r="I18" s="67"/>
      <c r="J18" s="67"/>
      <c r="K18" s="67"/>
      <c r="L18" s="54"/>
      <c r="M18" s="54"/>
      <c r="N18" s="54"/>
      <c r="O18" s="68"/>
      <c r="P18" s="54"/>
      <c r="Q18" s="54"/>
      <c r="R18" s="54"/>
      <c r="S18" s="54"/>
      <c r="T18" s="54"/>
      <c r="U18" s="68"/>
      <c r="V18" s="54"/>
      <c r="W18" s="54"/>
      <c r="X18" s="68"/>
      <c r="Y18" s="54"/>
      <c r="Z18" s="72"/>
      <c r="AA18" s="72"/>
      <c r="AB18" s="72"/>
      <c r="AC18" s="72"/>
      <c r="AD18" s="72"/>
      <c r="AE18" s="72"/>
      <c r="AF18" s="54"/>
      <c r="AG18" s="54"/>
      <c r="AH18" s="54"/>
      <c r="AI18" s="68"/>
      <c r="AJ18" s="54"/>
      <c r="AK18" s="54"/>
      <c r="AL18" s="55"/>
      <c r="AM18" s="55"/>
      <c r="AN18" s="55"/>
      <c r="AO18" s="55"/>
      <c r="AP18" s="55"/>
      <c r="AT18" s="70"/>
      <c r="AU18" s="71"/>
      <c r="AV18" s="71"/>
      <c r="AW18" s="71"/>
      <c r="AX18" s="71"/>
    </row>
    <row r="19" spans="1:50" s="53" customFormat="1" ht="20.25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238" t="s">
        <v>136</v>
      </c>
      <c r="E20" s="239"/>
      <c r="F20" s="240"/>
      <c r="G20" s="190" t="s">
        <v>16</v>
      </c>
      <c r="H20" s="190" t="s">
        <v>22</v>
      </c>
      <c r="I20" s="190" t="s">
        <v>93</v>
      </c>
      <c r="J20" s="190" t="s">
        <v>17</v>
      </c>
      <c r="K20" s="172" t="s">
        <v>28</v>
      </c>
      <c r="L20" s="172" t="s">
        <v>18</v>
      </c>
      <c r="M20" s="172" t="s">
        <v>141</v>
      </c>
      <c r="N20" s="172" t="s">
        <v>149</v>
      </c>
      <c r="Q20" s="54"/>
      <c r="R20" s="54"/>
      <c r="S20" s="54"/>
      <c r="T20" s="54"/>
      <c r="U20" s="54"/>
      <c r="V20" s="54"/>
      <c r="W20" s="54"/>
      <c r="X20" s="54"/>
      <c r="Y20" s="54"/>
      <c r="Z20" s="192" t="s">
        <v>63</v>
      </c>
      <c r="AA20" s="193"/>
      <c r="AB20" s="193"/>
      <c r="AC20" s="193"/>
      <c r="AD20" s="193"/>
      <c r="AE20" s="194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6"/>
      <c r="AA21" s="197"/>
      <c r="AB21" s="197"/>
      <c r="AC21" s="197"/>
      <c r="AD21" s="197"/>
      <c r="AE21" s="198"/>
      <c r="AH21" s="45"/>
      <c r="AI21" s="45"/>
      <c r="AJ21" s="45"/>
      <c r="AK21" s="45"/>
      <c r="AL21" s="88"/>
      <c r="AM21" s="88"/>
      <c r="AN21" s="88"/>
      <c r="AP21" s="89" t="s">
        <v>188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41"/>
      <c r="T23" s="101"/>
      <c r="U23" s="101"/>
      <c r="V23" s="101"/>
      <c r="W23" s="101"/>
      <c r="X23" s="242"/>
      <c r="Z23" s="243"/>
      <c r="AA23" s="244"/>
      <c r="AB23" s="244"/>
      <c r="AC23" s="244"/>
      <c r="AD23" s="244"/>
      <c r="AE23" s="245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44</v>
      </c>
      <c r="C24" s="117">
        <v>1</v>
      </c>
      <c r="D24" s="59" t="str">
        <f ca="1">OFFSET(D24,-15,0)</f>
        <v>LEDROIT Camille</v>
      </c>
      <c r="E24" s="47" t="str">
        <f ca="1">OFFSET(E24,-15,0)</f>
        <v>1</v>
      </c>
      <c r="F24" s="47">
        <v>60</v>
      </c>
      <c r="G24" s="118">
        <v>10</v>
      </c>
      <c r="H24" s="118">
        <v>10</v>
      </c>
      <c r="I24" s="118">
        <v>10</v>
      </c>
      <c r="J24" s="118">
        <v>0</v>
      </c>
      <c r="K24" s="119">
        <v>0</v>
      </c>
      <c r="L24" s="120" t="s">
        <v>153</v>
      </c>
      <c r="M24" s="121">
        <f>SUM(G24:K24)</f>
        <v>30</v>
      </c>
      <c r="N24" s="122"/>
      <c r="O24" s="123"/>
      <c r="P24" s="124">
        <f aca="true" ca="1" t="shared" si="1" ref="P24:P31">SUM(OFFSET(P24,0,-10),OFFSET(P24,0,-3))</f>
        <v>90</v>
      </c>
      <c r="Q24" s="109"/>
      <c r="R24" s="76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1">COUNT(G24:K24)</f>
        <v>5</v>
      </c>
    </row>
    <row r="25" spans="1:43" s="53" customFormat="1" ht="21" customHeight="1">
      <c r="A25" s="115" t="str">
        <f aca="true" ca="1" t="shared" si="3" ref="A25:B31">OFFSET(A25,-15,0)</f>
        <v>LIM</v>
      </c>
      <c r="B25" s="116">
        <f ca="1" t="shared" si="3"/>
        <v>87</v>
      </c>
      <c r="C25" s="117">
        <v>2</v>
      </c>
      <c r="D25" s="59" t="str">
        <f aca="true" ca="1" t="shared" si="4" ref="D25:E31">OFFSET(D25,-15,0)</f>
        <v>ROBIN Tiphaine</v>
      </c>
      <c r="E25" s="47" t="str">
        <f ca="1" t="shared" si="4"/>
        <v>2</v>
      </c>
      <c r="F25" s="47">
        <v>50</v>
      </c>
      <c r="G25" s="118">
        <v>10</v>
      </c>
      <c r="H25" s="118">
        <v>0</v>
      </c>
      <c r="I25" s="118">
        <v>0</v>
      </c>
      <c r="J25" s="118">
        <v>10</v>
      </c>
      <c r="K25" s="119">
        <v>10</v>
      </c>
      <c r="L25" s="120" t="s">
        <v>153</v>
      </c>
      <c r="M25" s="121">
        <f aca="true" t="shared" si="5" ref="M25:M31">SUM(G25:K25)</f>
        <v>30</v>
      </c>
      <c r="N25" s="122"/>
      <c r="O25" s="123"/>
      <c r="P25" s="124">
        <f ca="1" t="shared" si="1"/>
        <v>80</v>
      </c>
      <c r="Q25" s="109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72</v>
      </c>
      <c r="C26" s="117">
        <v>3</v>
      </c>
      <c r="D26" s="59" t="str">
        <f ca="1" t="shared" si="4"/>
        <v>BUAIN Emeline</v>
      </c>
      <c r="E26" s="47" t="str">
        <f ca="1" t="shared" si="4"/>
        <v>1</v>
      </c>
      <c r="F26" s="47">
        <v>40</v>
      </c>
      <c r="G26" s="118">
        <v>0</v>
      </c>
      <c r="H26" s="118">
        <v>10</v>
      </c>
      <c r="I26" s="118">
        <v>0</v>
      </c>
      <c r="J26" s="118">
        <v>10</v>
      </c>
      <c r="K26" s="119">
        <v>0</v>
      </c>
      <c r="L26" s="120" t="s">
        <v>153</v>
      </c>
      <c r="M26" s="121">
        <f t="shared" si="5"/>
        <v>20</v>
      </c>
      <c r="N26" s="122"/>
      <c r="O26" s="123"/>
      <c r="P26" s="124">
        <f ca="1" t="shared" si="1"/>
        <v>60</v>
      </c>
      <c r="Q26" s="109"/>
      <c r="R26" s="76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IDF</v>
      </c>
      <c r="B27" s="116">
        <f ca="1" t="shared" si="3"/>
        <v>94</v>
      </c>
      <c r="C27" s="117">
        <v>4</v>
      </c>
      <c r="D27" s="59" t="str">
        <f ca="1" t="shared" si="4"/>
        <v>FRABOULET Alexandra</v>
      </c>
      <c r="E27" s="47" t="str">
        <f ca="1" t="shared" si="4"/>
        <v>1</v>
      </c>
      <c r="F27" s="47">
        <v>47</v>
      </c>
      <c r="G27" s="118">
        <v>0</v>
      </c>
      <c r="H27" s="118">
        <v>10</v>
      </c>
      <c r="I27" s="118">
        <v>10</v>
      </c>
      <c r="J27" s="118">
        <v>0</v>
      </c>
      <c r="K27" s="119">
        <v>0</v>
      </c>
      <c r="L27" s="120" t="s">
        <v>153</v>
      </c>
      <c r="M27" s="121">
        <f t="shared" si="5"/>
        <v>20</v>
      </c>
      <c r="N27" s="122"/>
      <c r="O27" s="123"/>
      <c r="P27" s="124">
        <f ca="1" t="shared" si="1"/>
        <v>67</v>
      </c>
      <c r="Q27" s="109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49</v>
      </c>
      <c r="C28" s="117">
        <v>5</v>
      </c>
      <c r="D28" s="59" t="str">
        <f ca="1" t="shared" si="4"/>
        <v>LEBOUCHER Tiphanie</v>
      </c>
      <c r="E28" s="47" t="str">
        <f ca="1" t="shared" si="4"/>
        <v>1</v>
      </c>
      <c r="F28" s="47">
        <v>0</v>
      </c>
      <c r="G28" s="118">
        <v>0</v>
      </c>
      <c r="H28" s="118">
        <v>0</v>
      </c>
      <c r="I28" s="118">
        <v>0</v>
      </c>
      <c r="J28" s="118">
        <v>0</v>
      </c>
      <c r="K28" s="119">
        <v>0</v>
      </c>
      <c r="L28" s="120" t="s">
        <v>153</v>
      </c>
      <c r="M28" s="121">
        <f t="shared" si="5"/>
        <v>0</v>
      </c>
      <c r="N28" s="122"/>
      <c r="O28" s="123"/>
      <c r="P28" s="124">
        <f ca="1" t="shared" si="1"/>
        <v>0</v>
      </c>
      <c r="Q28" s="109"/>
      <c r="R28" s="76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PDL</v>
      </c>
      <c r="B29" s="116">
        <f ca="1" t="shared" si="3"/>
        <v>49</v>
      </c>
      <c r="C29" s="117">
        <v>6</v>
      </c>
      <c r="D29" s="49" t="str">
        <f ca="1" t="shared" si="4"/>
        <v>TAILLANDIER Camille</v>
      </c>
      <c r="E29" s="47" t="str">
        <f ca="1" t="shared" si="4"/>
        <v>1</v>
      </c>
      <c r="F29" s="47">
        <v>40</v>
      </c>
      <c r="G29" s="118">
        <v>0</v>
      </c>
      <c r="H29" s="118">
        <v>10</v>
      </c>
      <c r="I29" s="118">
        <v>0</v>
      </c>
      <c r="J29" s="118">
        <v>10</v>
      </c>
      <c r="K29" s="119">
        <v>0</v>
      </c>
      <c r="L29" s="120" t="s">
        <v>153</v>
      </c>
      <c r="M29" s="121">
        <f t="shared" si="5"/>
        <v>20</v>
      </c>
      <c r="N29" s="122"/>
      <c r="O29" s="123"/>
      <c r="P29" s="124">
        <f ca="1" t="shared" si="1"/>
        <v>60</v>
      </c>
      <c r="Q29" s="109"/>
      <c r="R29" s="76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>
      <c r="A30" s="115" t="str">
        <f ca="1" t="shared" si="3"/>
        <v>BRE</v>
      </c>
      <c r="B30" s="116">
        <f ca="1" t="shared" si="3"/>
        <v>22</v>
      </c>
      <c r="C30" s="117">
        <v>7</v>
      </c>
      <c r="D30" s="49" t="str">
        <f ca="1" t="shared" si="4"/>
        <v>SEVIN Nolwenn</v>
      </c>
      <c r="E30" s="47" t="str">
        <f ca="1" t="shared" si="4"/>
        <v>2</v>
      </c>
      <c r="F30" s="47">
        <v>10</v>
      </c>
      <c r="G30" s="118">
        <v>10</v>
      </c>
      <c r="H30" s="118">
        <v>10</v>
      </c>
      <c r="I30" s="118">
        <v>10</v>
      </c>
      <c r="J30" s="118">
        <v>0</v>
      </c>
      <c r="K30" s="119">
        <v>10</v>
      </c>
      <c r="L30" s="120" t="s">
        <v>153</v>
      </c>
      <c r="M30" s="121">
        <f t="shared" si="5"/>
        <v>40</v>
      </c>
      <c r="N30" s="122"/>
      <c r="O30" s="123"/>
      <c r="P30" s="108">
        <f ca="1" t="shared" si="1"/>
        <v>50</v>
      </c>
      <c r="Q30" s="109"/>
      <c r="R30" s="76"/>
      <c r="S30" s="213"/>
      <c r="T30" s="214"/>
      <c r="U30" s="214"/>
      <c r="V30" s="214"/>
      <c r="W30" s="214"/>
      <c r="X30" s="215"/>
      <c r="Z30" s="213"/>
      <c r="AA30" s="214"/>
      <c r="AB30" s="214"/>
      <c r="AC30" s="214"/>
      <c r="AD30" s="214"/>
      <c r="AE30" s="215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5</v>
      </c>
      <c r="AR30" s="45"/>
      <c r="AT30" s="45"/>
      <c r="AU30" s="45"/>
      <c r="AV30" s="88"/>
      <c r="AW30" s="88"/>
      <c r="AX30" s="88"/>
    </row>
    <row r="31" spans="1:50" s="53" customFormat="1" ht="21" customHeight="1" thickBot="1">
      <c r="A31" s="130" t="str">
        <f ca="1" t="shared" si="3"/>
        <v>TBO</v>
      </c>
      <c r="B31" s="131">
        <f ca="1" t="shared" si="3"/>
        <v>37</v>
      </c>
      <c r="C31" s="132">
        <v>8</v>
      </c>
      <c r="D31" s="246" t="str">
        <f ca="1" t="shared" si="4"/>
        <v>ROCHER Pauline</v>
      </c>
      <c r="E31" s="134" t="str">
        <f ca="1" t="shared" si="4"/>
        <v>1</v>
      </c>
      <c r="F31" s="134">
        <v>74</v>
      </c>
      <c r="G31" s="135">
        <v>0</v>
      </c>
      <c r="H31" s="135">
        <v>0</v>
      </c>
      <c r="I31" s="135">
        <v>10</v>
      </c>
      <c r="J31" s="135">
        <v>0</v>
      </c>
      <c r="K31" s="136">
        <v>0</v>
      </c>
      <c r="L31" s="137" t="s">
        <v>153</v>
      </c>
      <c r="M31" s="138">
        <f t="shared" si="5"/>
        <v>10</v>
      </c>
      <c r="N31" s="139"/>
      <c r="O31" s="123"/>
      <c r="P31" s="108">
        <f ca="1" t="shared" si="1"/>
        <v>84</v>
      </c>
      <c r="Q31" s="109"/>
      <c r="R31" s="76"/>
      <c r="S31" s="219"/>
      <c r="T31" s="220"/>
      <c r="U31" s="220"/>
      <c r="V31" s="220"/>
      <c r="W31" s="220"/>
      <c r="X31" s="221"/>
      <c r="Z31" s="219"/>
      <c r="AA31" s="220"/>
      <c r="AB31" s="220"/>
      <c r="AC31" s="220"/>
      <c r="AD31" s="220"/>
      <c r="AE31" s="221"/>
      <c r="AH31" s="55"/>
      <c r="AI31" s="55"/>
      <c r="AJ31" s="55"/>
      <c r="AK31" s="55"/>
      <c r="AL31" s="88"/>
      <c r="AM31" s="88"/>
      <c r="AN31" s="88"/>
      <c r="AO31" s="60"/>
      <c r="AQ31" s="53">
        <f t="shared" si="2"/>
        <v>5</v>
      </c>
      <c r="AR31" s="45"/>
      <c r="AT31" s="45"/>
      <c r="AU31" s="45"/>
      <c r="AV31" s="88"/>
      <c r="AW31" s="88"/>
      <c r="AX31" s="88"/>
    </row>
    <row r="32" spans="1:50" s="53" customFormat="1" ht="14.25" customHeight="1">
      <c r="A32" s="60"/>
      <c r="B32" s="60"/>
      <c r="C32" s="247" t="s">
        <v>76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23" t="s">
        <v>77</v>
      </c>
      <c r="N32" s="223"/>
      <c r="O32" s="223"/>
      <c r="P32" s="223"/>
      <c r="Q32" s="223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COUNT(L35:AE35,S42:X42,Z42:AE42)</f>
        <v>19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>
        <v>4</v>
      </c>
      <c r="O35" s="158">
        <v>3</v>
      </c>
      <c r="P35" s="158">
        <v>5</v>
      </c>
      <c r="Q35" s="158">
        <v>6</v>
      </c>
      <c r="R35" s="158">
        <v>7</v>
      </c>
      <c r="S35" s="159">
        <v>8</v>
      </c>
      <c r="T35" s="159">
        <v>9</v>
      </c>
      <c r="U35" s="158">
        <v>10</v>
      </c>
      <c r="V35" s="158">
        <v>11</v>
      </c>
      <c r="W35" s="158">
        <v>12</v>
      </c>
      <c r="X35" s="158">
        <v>13</v>
      </c>
      <c r="Y35" s="158">
        <v>14</v>
      </c>
      <c r="Z35" s="158">
        <v>15</v>
      </c>
      <c r="AA35" s="158">
        <v>16</v>
      </c>
      <c r="AB35" s="158">
        <v>17</v>
      </c>
      <c r="AC35" s="158">
        <v>18</v>
      </c>
      <c r="AD35" s="158">
        <v>19</v>
      </c>
      <c r="AE35" s="158"/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>
        <v>2</v>
      </c>
      <c r="O36" s="158">
        <v>1</v>
      </c>
      <c r="P36" s="158">
        <v>2</v>
      </c>
      <c r="Q36" s="158">
        <v>2</v>
      </c>
      <c r="R36" s="158">
        <v>3</v>
      </c>
      <c r="S36" s="159">
        <v>2</v>
      </c>
      <c r="T36" s="159">
        <v>3</v>
      </c>
      <c r="U36" s="158">
        <v>3</v>
      </c>
      <c r="V36" s="158">
        <v>4</v>
      </c>
      <c r="W36" s="158">
        <v>3</v>
      </c>
      <c r="X36" s="158">
        <v>4</v>
      </c>
      <c r="Y36" s="158">
        <v>5</v>
      </c>
      <c r="Z36" s="158">
        <v>4</v>
      </c>
      <c r="AA36" s="158">
        <v>4</v>
      </c>
      <c r="AB36" s="158">
        <v>5</v>
      </c>
      <c r="AC36" s="158">
        <v>5</v>
      </c>
      <c r="AD36" s="158">
        <v>5</v>
      </c>
      <c r="AE36" s="158"/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>
        <v>1</v>
      </c>
      <c r="O37" s="158">
        <v>1</v>
      </c>
      <c r="P37" s="158">
        <v>2</v>
      </c>
      <c r="Q37" s="158">
        <v>2</v>
      </c>
      <c r="R37" s="158">
        <v>2</v>
      </c>
      <c r="S37" s="159">
        <v>3</v>
      </c>
      <c r="T37" s="159">
        <v>1</v>
      </c>
      <c r="U37" s="158">
        <v>3</v>
      </c>
      <c r="V37" s="158">
        <v>4</v>
      </c>
      <c r="W37" s="158">
        <v>2</v>
      </c>
      <c r="X37" s="158">
        <v>3</v>
      </c>
      <c r="Y37" s="158">
        <v>3</v>
      </c>
      <c r="Z37" s="158">
        <v>4</v>
      </c>
      <c r="AA37" s="158">
        <v>4</v>
      </c>
      <c r="AB37" s="158">
        <v>5</v>
      </c>
      <c r="AC37" s="158">
        <v>4</v>
      </c>
      <c r="AD37" s="158">
        <v>5</v>
      </c>
      <c r="AE37" s="158"/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10</v>
      </c>
      <c r="M39" s="166">
        <v>10</v>
      </c>
      <c r="N39" s="166">
        <v>10</v>
      </c>
      <c r="O39" s="166">
        <v>0</v>
      </c>
      <c r="P39" s="166">
        <v>10</v>
      </c>
      <c r="Q39" s="166">
        <v>0</v>
      </c>
      <c r="R39" s="166">
        <v>10</v>
      </c>
      <c r="S39" s="166">
        <v>10</v>
      </c>
      <c r="T39" s="166">
        <v>0</v>
      </c>
      <c r="U39" s="166">
        <v>7</v>
      </c>
      <c r="V39" s="166">
        <v>10</v>
      </c>
      <c r="W39" s="166">
        <v>0</v>
      </c>
      <c r="X39" s="166">
        <v>0</v>
      </c>
      <c r="Y39" s="166">
        <v>0</v>
      </c>
      <c r="Z39" s="166">
        <v>10</v>
      </c>
      <c r="AA39" s="166">
        <v>0</v>
      </c>
      <c r="AB39" s="166">
        <v>10</v>
      </c>
      <c r="AC39" s="166">
        <v>0</v>
      </c>
      <c r="AD39" s="166">
        <v>0</v>
      </c>
      <c r="AE39" s="166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10</v>
      </c>
      <c r="R40" s="166">
        <v>0</v>
      </c>
      <c r="S40" s="166">
        <v>0</v>
      </c>
      <c r="T40" s="166">
        <v>10</v>
      </c>
      <c r="U40" s="166">
        <v>0</v>
      </c>
      <c r="V40" s="166">
        <v>0</v>
      </c>
      <c r="W40" s="166">
        <v>10</v>
      </c>
      <c r="X40" s="166">
        <v>10</v>
      </c>
      <c r="Y40" s="166">
        <v>10</v>
      </c>
      <c r="Z40" s="166">
        <v>0</v>
      </c>
      <c r="AA40" s="166">
        <v>0</v>
      </c>
      <c r="AB40" s="166">
        <v>0</v>
      </c>
      <c r="AC40" s="166">
        <v>10</v>
      </c>
      <c r="AD40" s="166">
        <v>0</v>
      </c>
      <c r="AE40" s="166"/>
    </row>
    <row r="41" ht="5.25" customHeight="1" hidden="1"/>
    <row r="42" spans="4:31" ht="14.25" customHeight="1" hidden="1">
      <c r="D42" s="53"/>
      <c r="S42" s="167"/>
      <c r="T42" s="167"/>
      <c r="U42" s="167"/>
      <c r="V42" s="167"/>
      <c r="W42" s="167"/>
      <c r="X42" s="167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S43" s="166"/>
      <c r="T43" s="166"/>
      <c r="U43" s="166"/>
      <c r="V43" s="166"/>
      <c r="W43" s="166"/>
      <c r="X43" s="166"/>
      <c r="Z43" s="166"/>
      <c r="AA43" s="166"/>
      <c r="AB43" s="166"/>
      <c r="AC43" s="166"/>
      <c r="AD43" s="166"/>
      <c r="AE43" s="166"/>
    </row>
    <row r="44" spans="19:31" ht="15" hidden="1">
      <c r="S44" s="166"/>
      <c r="T44" s="166"/>
      <c r="U44" s="166"/>
      <c r="V44" s="166"/>
      <c r="W44" s="166"/>
      <c r="X44" s="166"/>
      <c r="Z44" s="166"/>
      <c r="AA44" s="166"/>
      <c r="AB44" s="166"/>
      <c r="AC44" s="166"/>
      <c r="AD44" s="166"/>
      <c r="AE44" s="166"/>
    </row>
    <row r="45" ht="4.5" customHeight="1" hidden="1"/>
    <row r="46" spans="19:31" ht="15" hidden="1">
      <c r="S46" s="166"/>
      <c r="T46" s="166"/>
      <c r="U46" s="166"/>
      <c r="V46" s="166"/>
      <c r="W46" s="166"/>
      <c r="X46" s="166"/>
      <c r="Z46" s="166"/>
      <c r="AA46" s="166"/>
      <c r="AB46" s="166"/>
      <c r="AC46" s="166"/>
      <c r="AD46" s="166"/>
      <c r="AE46" s="166"/>
    </row>
    <row r="47" spans="19:31" ht="15" hidden="1">
      <c r="S47" s="166"/>
      <c r="T47" s="166"/>
      <c r="U47" s="166"/>
      <c r="V47" s="166"/>
      <c r="W47" s="166"/>
      <c r="X47" s="166"/>
      <c r="Z47" s="166"/>
      <c r="AA47" s="166"/>
      <c r="AB47" s="166"/>
      <c r="AC47" s="166"/>
      <c r="AD47" s="166"/>
      <c r="AE47" s="166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1" zoomScaleNormal="81" zoomScalePageLayoutView="0" workbookViewId="0" topLeftCell="C8">
      <pane ySplit="1" topLeftCell="A18" activePane="bottomLeft" state="frozen"/>
      <selection pane="topLeft" activeCell="G16" sqref="G16:K16"/>
      <selection pane="bottomLeft" activeCell="O52" sqref="O52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7.281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40" width="11.42187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2" width="4.00390625" style="0" customWidth="1"/>
    <col min="253" max="254" width="11.421875" style="0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269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251</v>
      </c>
      <c r="U2" s="15"/>
      <c r="V2" s="15"/>
      <c r="W2" s="5"/>
      <c r="X2" s="16" t="str">
        <f>IF(T2="","",T2)</f>
        <v>5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8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171" t="s">
        <v>22</v>
      </c>
      <c r="M8" s="171" t="s">
        <v>83</v>
      </c>
      <c r="N8" s="171" t="s">
        <v>26</v>
      </c>
      <c r="O8" s="171" t="s">
        <v>84</v>
      </c>
      <c r="P8" s="171" t="s">
        <v>85</v>
      </c>
      <c r="Q8" s="171" t="s">
        <v>25</v>
      </c>
      <c r="R8" s="171" t="s">
        <v>86</v>
      </c>
      <c r="S8" s="171" t="s">
        <v>87</v>
      </c>
      <c r="T8" s="171" t="s">
        <v>27</v>
      </c>
      <c r="U8" s="171" t="s">
        <v>88</v>
      </c>
      <c r="V8" s="171" t="s">
        <v>19</v>
      </c>
      <c r="W8" s="171" t="s">
        <v>23</v>
      </c>
      <c r="X8" s="171" t="s">
        <v>89</v>
      </c>
      <c r="Y8" s="171" t="s">
        <v>90</v>
      </c>
      <c r="Z8" s="171" t="s">
        <v>91</v>
      </c>
      <c r="AA8" s="171" t="s">
        <v>29</v>
      </c>
      <c r="AB8" s="171" t="s">
        <v>92</v>
      </c>
      <c r="AC8" s="171" t="s">
        <v>93</v>
      </c>
      <c r="AD8" s="172" t="s">
        <v>20</v>
      </c>
      <c r="AE8" s="171" t="s">
        <v>94</v>
      </c>
      <c r="AF8" s="172" t="s">
        <v>21</v>
      </c>
      <c r="AG8" s="172" t="s">
        <v>95</v>
      </c>
      <c r="AH8" s="171" t="s">
        <v>96</v>
      </c>
      <c r="AI8" s="195" t="s">
        <v>97</v>
      </c>
      <c r="AJ8" s="195" t="s">
        <v>98</v>
      </c>
      <c r="AK8" s="45"/>
      <c r="AL8" s="45"/>
      <c r="AM8" s="45"/>
      <c r="AN8" s="45"/>
      <c r="AP8" s="173" t="s">
        <v>99</v>
      </c>
      <c r="AQ8" s="174"/>
      <c r="AT8" s="46"/>
    </row>
    <row r="9" spans="1:46" s="53" customFormat="1" ht="18.75" customHeight="1">
      <c r="A9" s="47" t="s">
        <v>32</v>
      </c>
      <c r="B9" s="47">
        <v>85</v>
      </c>
      <c r="C9" s="48">
        <f ca="1">OFFSET(C9,15,0)</f>
        <v>1</v>
      </c>
      <c r="D9" s="175" t="s">
        <v>270</v>
      </c>
      <c r="E9" s="47" t="s">
        <v>4</v>
      </c>
      <c r="F9" s="47">
        <v>63</v>
      </c>
      <c r="G9" s="176" t="s">
        <v>271</v>
      </c>
      <c r="H9" s="177"/>
      <c r="I9" s="177"/>
      <c r="J9" s="177"/>
      <c r="K9" s="178"/>
      <c r="L9" s="179" t="s">
        <v>36</v>
      </c>
      <c r="M9" s="180"/>
      <c r="N9" s="180"/>
      <c r="O9" s="180"/>
      <c r="P9" s="180"/>
      <c r="Q9" s="179" t="s">
        <v>54</v>
      </c>
      <c r="R9" s="180"/>
      <c r="S9" s="180"/>
      <c r="T9" s="180"/>
      <c r="U9" s="180"/>
      <c r="V9" s="179" t="s">
        <v>36</v>
      </c>
      <c r="W9" s="180"/>
      <c r="X9" s="180"/>
      <c r="Y9" s="180"/>
      <c r="Z9" s="180"/>
      <c r="AA9" s="179" t="s">
        <v>49</v>
      </c>
      <c r="AB9" s="180"/>
      <c r="AC9" s="180"/>
      <c r="AD9" s="180"/>
      <c r="AE9" s="179" t="s">
        <v>41</v>
      </c>
      <c r="AF9" s="180"/>
      <c r="AG9" s="180"/>
      <c r="AH9" s="180"/>
      <c r="AI9" s="180"/>
      <c r="AJ9" s="180"/>
      <c r="AK9" s="56"/>
      <c r="AL9" s="55"/>
      <c r="AM9" s="56"/>
      <c r="AN9" s="55"/>
      <c r="AP9" s="181" t="s">
        <v>102</v>
      </c>
      <c r="AQ9" s="182">
        <v>100</v>
      </c>
      <c r="AT9" s="58"/>
    </row>
    <row r="10" spans="1:46" s="57" customFormat="1" ht="21" customHeight="1">
      <c r="A10" s="47" t="s">
        <v>108</v>
      </c>
      <c r="B10" s="47">
        <v>37</v>
      </c>
      <c r="C10" s="48">
        <f aca="true" ca="1" t="shared" si="0" ref="C10:C18">OFFSET(C10,15,0)</f>
        <v>2</v>
      </c>
      <c r="D10" s="175" t="s">
        <v>272</v>
      </c>
      <c r="E10" s="47" t="s">
        <v>4</v>
      </c>
      <c r="F10" s="47">
        <v>63</v>
      </c>
      <c r="G10" s="176" t="s">
        <v>273</v>
      </c>
      <c r="H10" s="177"/>
      <c r="I10" s="177"/>
      <c r="J10" s="177"/>
      <c r="K10" s="178"/>
      <c r="L10" s="180"/>
      <c r="M10" s="180"/>
      <c r="N10" s="179" t="s">
        <v>37</v>
      </c>
      <c r="O10" s="180"/>
      <c r="P10" s="180"/>
      <c r="Q10" s="180"/>
      <c r="R10" s="180"/>
      <c r="S10" s="179" t="s">
        <v>49</v>
      </c>
      <c r="T10" s="180"/>
      <c r="U10" s="180"/>
      <c r="V10" s="180"/>
      <c r="W10" s="179" t="s">
        <v>36</v>
      </c>
      <c r="X10" s="180"/>
      <c r="Y10" s="180"/>
      <c r="Z10" s="180"/>
      <c r="AA10" s="180"/>
      <c r="AB10" s="180"/>
      <c r="AC10" s="179" t="s">
        <v>49</v>
      </c>
      <c r="AD10" s="180"/>
      <c r="AE10" s="180"/>
      <c r="AF10" s="179"/>
      <c r="AG10" s="180"/>
      <c r="AH10" s="180"/>
      <c r="AI10" s="180"/>
      <c r="AJ10" s="180"/>
      <c r="AK10" s="56"/>
      <c r="AL10" s="55"/>
      <c r="AM10" s="56"/>
      <c r="AN10" s="55"/>
      <c r="AP10" s="181" t="s">
        <v>107</v>
      </c>
      <c r="AQ10" s="182"/>
      <c r="AT10" s="58"/>
    </row>
    <row r="11" spans="1:46" s="53" customFormat="1" ht="21" customHeight="1">
      <c r="A11" s="47" t="s">
        <v>32</v>
      </c>
      <c r="B11" s="47">
        <v>49</v>
      </c>
      <c r="C11" s="48">
        <f ca="1" t="shared" si="0"/>
        <v>3</v>
      </c>
      <c r="D11" s="184" t="s">
        <v>274</v>
      </c>
      <c r="E11" s="47" t="s">
        <v>4</v>
      </c>
      <c r="F11" s="47">
        <v>63</v>
      </c>
      <c r="G11" s="176" t="s">
        <v>262</v>
      </c>
      <c r="H11" s="177"/>
      <c r="I11" s="177"/>
      <c r="J11" s="177"/>
      <c r="K11" s="178"/>
      <c r="L11" s="179" t="s">
        <v>49</v>
      </c>
      <c r="M11" s="180"/>
      <c r="N11" s="180"/>
      <c r="O11" s="180"/>
      <c r="P11" s="180"/>
      <c r="Q11" s="180"/>
      <c r="R11" s="180"/>
      <c r="S11" s="180"/>
      <c r="T11" s="179" t="s">
        <v>45</v>
      </c>
      <c r="U11" s="180"/>
      <c r="V11" s="180"/>
      <c r="W11" s="180"/>
      <c r="X11" s="180"/>
      <c r="Y11" s="179" t="s">
        <v>36</v>
      </c>
      <c r="Z11" s="180"/>
      <c r="AA11" s="180"/>
      <c r="AB11" s="180"/>
      <c r="AC11" s="180"/>
      <c r="AD11" s="179"/>
      <c r="AE11" s="180"/>
      <c r="AF11" s="180"/>
      <c r="AG11" s="180"/>
      <c r="AH11" s="179" t="s">
        <v>36</v>
      </c>
      <c r="AI11" s="180"/>
      <c r="AJ11" s="180"/>
      <c r="AK11" s="56"/>
      <c r="AL11" s="55"/>
      <c r="AM11" s="56"/>
      <c r="AN11" s="55"/>
      <c r="AP11" s="181" t="s">
        <v>112</v>
      </c>
      <c r="AQ11" s="183"/>
      <c r="AT11" s="58"/>
    </row>
    <row r="12" spans="1:46" s="53" customFormat="1" ht="21" customHeight="1">
      <c r="A12" s="47" t="s">
        <v>32</v>
      </c>
      <c r="B12" s="47">
        <v>49</v>
      </c>
      <c r="C12" s="48">
        <f ca="1" t="shared" si="0"/>
        <v>4</v>
      </c>
      <c r="D12" s="184" t="s">
        <v>275</v>
      </c>
      <c r="E12" s="47" t="s">
        <v>4</v>
      </c>
      <c r="F12" s="47">
        <v>66</v>
      </c>
      <c r="G12" s="176" t="s">
        <v>276</v>
      </c>
      <c r="H12" s="177"/>
      <c r="I12" s="177"/>
      <c r="J12" s="177"/>
      <c r="K12" s="178"/>
      <c r="L12" s="180"/>
      <c r="M12" s="180"/>
      <c r="N12" s="179" t="s">
        <v>49</v>
      </c>
      <c r="O12" s="180"/>
      <c r="P12" s="180"/>
      <c r="Q12" s="180"/>
      <c r="R12" s="179" t="s">
        <v>41</v>
      </c>
      <c r="S12" s="180"/>
      <c r="T12" s="180"/>
      <c r="U12" s="180"/>
      <c r="V12" s="179" t="s">
        <v>54</v>
      </c>
      <c r="W12" s="180"/>
      <c r="X12" s="180"/>
      <c r="Y12" s="180"/>
      <c r="Z12" s="179" t="s">
        <v>41</v>
      </c>
      <c r="AA12" s="180"/>
      <c r="AB12" s="180"/>
      <c r="AC12" s="180"/>
      <c r="AD12" s="180"/>
      <c r="AE12" s="180"/>
      <c r="AF12" s="180"/>
      <c r="AG12" s="180"/>
      <c r="AH12" s="180"/>
      <c r="AI12" s="179" t="s">
        <v>36</v>
      </c>
      <c r="AJ12" s="180"/>
      <c r="AK12" s="56"/>
      <c r="AL12" s="55"/>
      <c r="AM12" s="56"/>
      <c r="AN12" s="55"/>
      <c r="AP12" s="181" t="s">
        <v>115</v>
      </c>
      <c r="AQ12" s="183"/>
      <c r="AT12" s="58"/>
    </row>
    <row r="13" spans="1:46" s="53" customFormat="1" ht="21" customHeight="1">
      <c r="A13" s="47" t="s">
        <v>32</v>
      </c>
      <c r="B13" s="47">
        <v>49</v>
      </c>
      <c r="C13" s="48">
        <f ca="1" t="shared" si="0"/>
        <v>5</v>
      </c>
      <c r="D13" s="184" t="s">
        <v>277</v>
      </c>
      <c r="E13" s="47" t="s">
        <v>4</v>
      </c>
      <c r="F13" s="47">
        <v>69</v>
      </c>
      <c r="G13" s="176" t="s">
        <v>278</v>
      </c>
      <c r="H13" s="177"/>
      <c r="I13" s="177"/>
      <c r="J13" s="177"/>
      <c r="K13" s="178"/>
      <c r="L13" s="180"/>
      <c r="M13" s="180"/>
      <c r="N13" s="180"/>
      <c r="O13" s="179" t="s">
        <v>36</v>
      </c>
      <c r="P13" s="180"/>
      <c r="Q13" s="180"/>
      <c r="R13" s="180"/>
      <c r="S13" s="180"/>
      <c r="T13" s="179" t="s">
        <v>36</v>
      </c>
      <c r="U13" s="180"/>
      <c r="V13" s="180"/>
      <c r="W13" s="180"/>
      <c r="X13" s="180"/>
      <c r="Y13" s="180"/>
      <c r="Z13" s="180"/>
      <c r="AA13" s="179" t="s">
        <v>36</v>
      </c>
      <c r="AB13" s="180"/>
      <c r="AC13" s="180"/>
      <c r="AD13" s="180"/>
      <c r="AE13" s="180"/>
      <c r="AF13" s="179"/>
      <c r="AG13" s="180"/>
      <c r="AH13" s="180"/>
      <c r="AI13" s="180"/>
      <c r="AJ13" s="179" t="s">
        <v>36</v>
      </c>
      <c r="AK13" s="55"/>
      <c r="AL13" s="55"/>
      <c r="AM13" s="55"/>
      <c r="AN13" s="55"/>
      <c r="AP13" s="181" t="s">
        <v>118</v>
      </c>
      <c r="AQ13" s="183"/>
      <c r="AT13" s="58"/>
    </row>
    <row r="14" spans="1:46" s="53" customFormat="1" ht="21" customHeight="1">
      <c r="A14" s="47" t="s">
        <v>32</v>
      </c>
      <c r="B14" s="47">
        <v>49</v>
      </c>
      <c r="C14" s="48">
        <f ca="1">OFFSET(C14,15,0)</f>
        <v>6</v>
      </c>
      <c r="D14" s="175" t="s">
        <v>279</v>
      </c>
      <c r="E14" s="47" t="s">
        <v>255</v>
      </c>
      <c r="F14" s="47">
        <v>70</v>
      </c>
      <c r="G14" s="176" t="s">
        <v>278</v>
      </c>
      <c r="H14" s="177"/>
      <c r="I14" s="177"/>
      <c r="J14" s="177"/>
      <c r="K14" s="178"/>
      <c r="L14" s="180"/>
      <c r="M14" s="180"/>
      <c r="N14" s="180"/>
      <c r="O14" s="180"/>
      <c r="P14" s="180"/>
      <c r="Q14" s="179" t="s">
        <v>49</v>
      </c>
      <c r="R14" s="180"/>
      <c r="S14" s="180"/>
      <c r="T14" s="180"/>
      <c r="U14" s="179" t="s">
        <v>36</v>
      </c>
      <c r="V14" s="180"/>
      <c r="W14" s="179" t="s">
        <v>45</v>
      </c>
      <c r="X14" s="180"/>
      <c r="Y14" s="180"/>
      <c r="Z14" s="180"/>
      <c r="AA14" s="180"/>
      <c r="AB14" s="180"/>
      <c r="AC14" s="180"/>
      <c r="AD14" s="179"/>
      <c r="AE14" s="180"/>
      <c r="AF14" s="180"/>
      <c r="AG14" s="179"/>
      <c r="AH14" s="180"/>
      <c r="AI14" s="180"/>
      <c r="AJ14" s="180"/>
      <c r="AK14" s="55"/>
      <c r="AL14" s="55"/>
      <c r="AM14" s="55"/>
      <c r="AN14" s="55"/>
      <c r="AP14" s="181" t="s">
        <v>121</v>
      </c>
      <c r="AQ14" s="183"/>
      <c r="AT14" s="58"/>
    </row>
    <row r="15" spans="1:46" s="53" customFormat="1" ht="21" customHeight="1">
      <c r="A15" s="47" t="s">
        <v>32</v>
      </c>
      <c r="B15" s="47">
        <v>44</v>
      </c>
      <c r="C15" s="48">
        <f ca="1" t="shared" si="0"/>
        <v>7</v>
      </c>
      <c r="D15" s="175" t="s">
        <v>280</v>
      </c>
      <c r="E15" s="47" t="s">
        <v>4</v>
      </c>
      <c r="F15" s="47">
        <v>69</v>
      </c>
      <c r="G15" s="176" t="s">
        <v>173</v>
      </c>
      <c r="H15" s="177"/>
      <c r="I15" s="177"/>
      <c r="J15" s="177"/>
      <c r="K15" s="178"/>
      <c r="L15" s="180"/>
      <c r="M15" s="180"/>
      <c r="N15" s="180"/>
      <c r="O15" s="180"/>
      <c r="P15" s="179" t="s">
        <v>45</v>
      </c>
      <c r="Q15" s="180"/>
      <c r="R15" s="180"/>
      <c r="S15" s="179" t="s">
        <v>117</v>
      </c>
      <c r="T15" s="180"/>
      <c r="U15" s="180"/>
      <c r="V15" s="180"/>
      <c r="W15" s="180"/>
      <c r="X15" s="180"/>
      <c r="Y15" s="179" t="s">
        <v>49</v>
      </c>
      <c r="Z15" s="180"/>
      <c r="AA15" s="180"/>
      <c r="AB15" s="179" t="s">
        <v>36</v>
      </c>
      <c r="AC15" s="180"/>
      <c r="AD15" s="180"/>
      <c r="AE15" s="179" t="s">
        <v>36</v>
      </c>
      <c r="AF15" s="180"/>
      <c r="AG15" s="180"/>
      <c r="AH15" s="180"/>
      <c r="AI15" s="180"/>
      <c r="AJ15" s="180"/>
      <c r="AK15" s="55"/>
      <c r="AL15" s="55"/>
      <c r="AM15" s="55"/>
      <c r="AN15" s="55"/>
      <c r="AP15" s="181" t="s">
        <v>125</v>
      </c>
      <c r="AQ15" s="183"/>
      <c r="AT15" s="58"/>
    </row>
    <row r="16" spans="1:46" s="53" customFormat="1" ht="21" customHeight="1">
      <c r="A16" s="47" t="s">
        <v>108</v>
      </c>
      <c r="B16" s="47">
        <v>37</v>
      </c>
      <c r="C16" s="48">
        <f ca="1" t="shared" si="0"/>
        <v>8</v>
      </c>
      <c r="D16" s="175" t="s">
        <v>281</v>
      </c>
      <c r="E16" s="47" t="s">
        <v>4</v>
      </c>
      <c r="F16" s="47">
        <v>71</v>
      </c>
      <c r="G16" s="176" t="s">
        <v>164</v>
      </c>
      <c r="H16" s="177"/>
      <c r="I16" s="177"/>
      <c r="J16" s="177"/>
      <c r="K16" s="178"/>
      <c r="L16" s="180"/>
      <c r="M16" s="179" t="s">
        <v>49</v>
      </c>
      <c r="N16" s="180"/>
      <c r="O16" s="180"/>
      <c r="P16" s="180"/>
      <c r="Q16" s="180"/>
      <c r="R16" s="179" t="s">
        <v>36</v>
      </c>
      <c r="S16" s="180"/>
      <c r="T16" s="180"/>
      <c r="U16" s="180"/>
      <c r="V16" s="180"/>
      <c r="W16" s="180"/>
      <c r="X16" s="179" t="s">
        <v>117</v>
      </c>
      <c r="Y16" s="180"/>
      <c r="Z16" s="180"/>
      <c r="AA16" s="180"/>
      <c r="AB16" s="180"/>
      <c r="AC16" s="179" t="s">
        <v>36</v>
      </c>
      <c r="AD16" s="180"/>
      <c r="AE16" s="180"/>
      <c r="AF16" s="180"/>
      <c r="AG16" s="180"/>
      <c r="AH16" s="179" t="s">
        <v>105</v>
      </c>
      <c r="AI16" s="180"/>
      <c r="AJ16" s="180"/>
      <c r="AK16" s="55"/>
      <c r="AL16" s="55"/>
      <c r="AM16" s="55"/>
      <c r="AN16" s="55"/>
      <c r="AP16" s="181" t="s">
        <v>128</v>
      </c>
      <c r="AQ16" s="183"/>
      <c r="AT16" s="58"/>
    </row>
    <row r="17" spans="1:50" s="53" customFormat="1" ht="21" customHeight="1">
      <c r="A17" s="47" t="s">
        <v>32</v>
      </c>
      <c r="B17" s="47">
        <v>49</v>
      </c>
      <c r="C17" s="48">
        <f ca="1" t="shared" si="0"/>
        <v>9</v>
      </c>
      <c r="D17" s="184" t="s">
        <v>282</v>
      </c>
      <c r="E17" s="47" t="s">
        <v>4</v>
      </c>
      <c r="F17" s="47">
        <v>73</v>
      </c>
      <c r="G17" s="176" t="s">
        <v>283</v>
      </c>
      <c r="H17" s="177"/>
      <c r="I17" s="177"/>
      <c r="J17" s="177"/>
      <c r="K17" s="178"/>
      <c r="L17" s="180"/>
      <c r="M17" s="180"/>
      <c r="N17" s="180"/>
      <c r="O17" s="179" t="s">
        <v>49</v>
      </c>
      <c r="P17" s="180"/>
      <c r="Q17" s="180"/>
      <c r="R17" s="180"/>
      <c r="S17" s="180"/>
      <c r="T17" s="180"/>
      <c r="U17" s="179" t="s">
        <v>49</v>
      </c>
      <c r="V17" s="180"/>
      <c r="W17" s="180"/>
      <c r="X17" s="179" t="s">
        <v>231</v>
      </c>
      <c r="Y17" s="180"/>
      <c r="Z17" s="180"/>
      <c r="AA17" s="180"/>
      <c r="AB17" s="179" t="s">
        <v>49</v>
      </c>
      <c r="AC17" s="180"/>
      <c r="AD17" s="180"/>
      <c r="AE17" s="180"/>
      <c r="AF17" s="180"/>
      <c r="AG17" s="180"/>
      <c r="AH17" s="180"/>
      <c r="AI17" s="179" t="s">
        <v>49</v>
      </c>
      <c r="AJ17" s="180"/>
      <c r="AK17" s="54"/>
      <c r="AL17" s="55"/>
      <c r="AM17" s="55"/>
      <c r="AN17" s="55"/>
      <c r="AO17" s="55"/>
      <c r="AP17" s="181" t="s">
        <v>131</v>
      </c>
      <c r="AQ17" s="183"/>
      <c r="AT17" s="55"/>
      <c r="AU17" s="71"/>
      <c r="AV17" s="71"/>
      <c r="AW17" s="71"/>
      <c r="AX17" s="71"/>
    </row>
    <row r="18" spans="1:50" s="53" customFormat="1" ht="21" customHeight="1">
      <c r="A18" s="47" t="s">
        <v>32</v>
      </c>
      <c r="B18" s="47">
        <v>44</v>
      </c>
      <c r="C18" s="48">
        <f ca="1" t="shared" si="0"/>
        <v>10</v>
      </c>
      <c r="D18" s="184" t="s">
        <v>284</v>
      </c>
      <c r="E18" s="185" t="s">
        <v>255</v>
      </c>
      <c r="F18" s="185">
        <v>75</v>
      </c>
      <c r="G18" s="176" t="s">
        <v>48</v>
      </c>
      <c r="H18" s="177"/>
      <c r="I18" s="177"/>
      <c r="J18" s="177"/>
      <c r="K18" s="178"/>
      <c r="L18" s="180"/>
      <c r="M18" s="179" t="s">
        <v>36</v>
      </c>
      <c r="N18" s="180"/>
      <c r="O18" s="180"/>
      <c r="P18" s="179" t="s">
        <v>36</v>
      </c>
      <c r="Q18" s="180"/>
      <c r="R18" s="180"/>
      <c r="S18" s="180"/>
      <c r="T18" s="180"/>
      <c r="U18" s="180"/>
      <c r="V18" s="180"/>
      <c r="W18" s="180"/>
      <c r="X18" s="180"/>
      <c r="Y18" s="180"/>
      <c r="Z18" s="179" t="s">
        <v>36</v>
      </c>
      <c r="AA18" s="180"/>
      <c r="AB18" s="180"/>
      <c r="AC18" s="180"/>
      <c r="AD18" s="180"/>
      <c r="AE18" s="180"/>
      <c r="AF18" s="180"/>
      <c r="AG18" s="179"/>
      <c r="AH18" s="180"/>
      <c r="AI18" s="180"/>
      <c r="AJ18" s="179" t="s">
        <v>41</v>
      </c>
      <c r="AK18" s="68"/>
      <c r="AL18" s="55"/>
      <c r="AM18" s="55"/>
      <c r="AN18" s="55"/>
      <c r="AO18" s="55"/>
      <c r="AP18" s="186" t="s">
        <v>135</v>
      </c>
      <c r="AQ18" s="183"/>
      <c r="AT18" s="55"/>
      <c r="AU18" s="71"/>
      <c r="AV18" s="76"/>
      <c r="AW18" s="76"/>
      <c r="AX18" s="76"/>
    </row>
    <row r="19" spans="1:50" s="53" customFormat="1" ht="18" customHeight="1" thickBot="1">
      <c r="A19" s="187"/>
      <c r="B19" s="187"/>
      <c r="C19" s="61"/>
      <c r="D19" s="88"/>
      <c r="E19" s="67"/>
      <c r="F19" s="67"/>
      <c r="G19" s="62"/>
      <c r="H19" s="62"/>
      <c r="I19" s="62"/>
      <c r="J19" s="62"/>
      <c r="K19" s="62"/>
      <c r="L19" s="54"/>
      <c r="M19" s="68"/>
      <c r="N19" s="54"/>
      <c r="O19" s="54"/>
      <c r="P19" s="68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188"/>
      <c r="AQ19" s="183"/>
      <c r="AT19" s="55"/>
      <c r="AU19" s="71"/>
      <c r="AV19" s="76"/>
      <c r="AW19" s="76"/>
      <c r="AX19" s="76"/>
    </row>
    <row r="20" spans="2:48" s="53" customFormat="1" ht="21" customHeight="1" thickBot="1">
      <c r="B20" s="60"/>
      <c r="C20" s="60"/>
      <c r="D20" s="189" t="s">
        <v>136</v>
      </c>
      <c r="E20" s="189"/>
      <c r="F20" s="189"/>
      <c r="G20" s="190" t="s">
        <v>16</v>
      </c>
      <c r="H20" s="190" t="s">
        <v>137</v>
      </c>
      <c r="I20" s="172" t="s">
        <v>138</v>
      </c>
      <c r="J20" s="172" t="s">
        <v>139</v>
      </c>
      <c r="K20" s="172" t="s">
        <v>30</v>
      </c>
      <c r="L20" s="195" t="s">
        <v>24</v>
      </c>
      <c r="M20" s="172" t="s">
        <v>28</v>
      </c>
      <c r="N20" s="172" t="s">
        <v>140</v>
      </c>
      <c r="O20" s="172" t="s">
        <v>18</v>
      </c>
      <c r="P20" s="172" t="s">
        <v>141</v>
      </c>
      <c r="V20" s="54"/>
      <c r="W20" s="54"/>
      <c r="X20" s="54"/>
      <c r="Y20" s="54"/>
      <c r="Z20" s="192" t="s">
        <v>63</v>
      </c>
      <c r="AA20" s="193"/>
      <c r="AB20" s="193"/>
      <c r="AC20" s="193"/>
      <c r="AD20" s="193"/>
      <c r="AE20" s="194"/>
      <c r="AM20" s="71"/>
      <c r="AN20" s="71"/>
      <c r="AP20" s="183"/>
      <c r="AQ20" s="55"/>
      <c r="AR20" s="55"/>
      <c r="AS20" s="55"/>
      <c r="AU20" s="76"/>
      <c r="AV20" s="76"/>
    </row>
    <row r="21" spans="2:47" s="53" customFormat="1" ht="21" customHeight="1" thickBot="1">
      <c r="B21" s="60"/>
      <c r="C21" s="60"/>
      <c r="D21" s="189"/>
      <c r="E21" s="189"/>
      <c r="F21" s="189"/>
      <c r="G21" s="172" t="s">
        <v>142</v>
      </c>
      <c r="H21" s="172" t="s">
        <v>143</v>
      </c>
      <c r="I21" s="195" t="s">
        <v>17</v>
      </c>
      <c r="J21" s="195" t="s">
        <v>144</v>
      </c>
      <c r="K21" s="195" t="s">
        <v>145</v>
      </c>
      <c r="L21" s="172" t="s">
        <v>146</v>
      </c>
      <c r="M21" s="190" t="s">
        <v>147</v>
      </c>
      <c r="N21" s="190" t="s">
        <v>148</v>
      </c>
      <c r="O21" s="190" t="s">
        <v>149</v>
      </c>
      <c r="P21" s="195" t="s">
        <v>150</v>
      </c>
      <c r="S21" s="82"/>
      <c r="T21" s="82"/>
      <c r="U21" s="82"/>
      <c r="V21" s="82"/>
      <c r="W21" s="82"/>
      <c r="X21" s="82"/>
      <c r="Z21" s="196"/>
      <c r="AA21" s="197"/>
      <c r="AB21" s="197"/>
      <c r="AC21" s="197"/>
      <c r="AD21" s="197"/>
      <c r="AE21" s="198"/>
      <c r="AM21" s="88"/>
      <c r="AN21" s="88"/>
      <c r="AP21" s="199" t="s">
        <v>151</v>
      </c>
      <c r="AQ21" s="183"/>
      <c r="AT21" s="89"/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2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04" t="s">
        <v>145</v>
      </c>
      <c r="T23" s="205"/>
      <c r="U23" s="205"/>
      <c r="V23" s="205"/>
      <c r="W23" s="205"/>
      <c r="X23" s="206"/>
      <c r="Z23" s="207"/>
      <c r="AA23" s="208"/>
      <c r="AB23" s="208"/>
      <c r="AC23" s="208"/>
      <c r="AD23" s="208"/>
      <c r="AE23" s="209"/>
      <c r="AM23" s="88"/>
      <c r="AN23" s="88"/>
      <c r="AO23" s="114"/>
    </row>
    <row r="24" spans="1:43" s="53" customFormat="1" ht="24" customHeight="1">
      <c r="A24" s="115" t="str">
        <f ca="1">OFFSET(A24,-15,0)</f>
        <v>PDL</v>
      </c>
      <c r="B24" s="116">
        <f ca="1">OFFSET(B24,-15,0)</f>
        <v>85</v>
      </c>
      <c r="C24" s="117">
        <v>1</v>
      </c>
      <c r="D24" s="175" t="str">
        <f ca="1">OFFSET(D24,-15,0)</f>
        <v>AIRIAUD Valentine</v>
      </c>
      <c r="E24" s="210" t="str">
        <f ca="1">OFFSET(E24,-15,0)</f>
        <v>1</v>
      </c>
      <c r="F24" s="47">
        <v>10</v>
      </c>
      <c r="G24" s="118">
        <v>0</v>
      </c>
      <c r="H24" s="118">
        <v>0</v>
      </c>
      <c r="I24" s="118">
        <v>0</v>
      </c>
      <c r="J24" s="118">
        <v>10</v>
      </c>
      <c r="K24" s="211">
        <v>10</v>
      </c>
      <c r="L24" s="120" t="s">
        <v>153</v>
      </c>
      <c r="M24" s="121">
        <f>SUM(G24:K24)</f>
        <v>20</v>
      </c>
      <c r="N24" s="122"/>
      <c r="O24" s="123"/>
      <c r="P24" s="124">
        <f aca="true" ca="1" t="shared" si="1" ref="P24:P33">SUM(OFFSET(P24,0,-10),OFFSET(P24,0,-3))</f>
        <v>30</v>
      </c>
      <c r="Q24" s="212"/>
      <c r="R24" s="76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N24" s="88"/>
      <c r="AO24" s="60"/>
      <c r="AQ24" s="183">
        <f aca="true" t="shared" si="2" ref="AQ24:AQ33">COUNT(G24:K24)</f>
        <v>5</v>
      </c>
    </row>
    <row r="25" spans="1:43" s="53" customFormat="1" ht="21" customHeight="1">
      <c r="A25" s="115" t="str">
        <f aca="true" ca="1" t="shared" si="3" ref="A25:B33">OFFSET(A25,-15,0)</f>
        <v>TBO</v>
      </c>
      <c r="B25" s="116">
        <f ca="1" t="shared" si="3"/>
        <v>37</v>
      </c>
      <c r="C25" s="117">
        <v>2</v>
      </c>
      <c r="D25" s="175" t="str">
        <f aca="true" ca="1" t="shared" si="4" ref="D25:E33">OFFSET(D25,-15,0)</f>
        <v>FASSOT Elisa</v>
      </c>
      <c r="E25" s="210" t="str">
        <f ca="1" t="shared" si="4"/>
        <v>1</v>
      </c>
      <c r="F25" s="47">
        <v>80</v>
      </c>
      <c r="G25" s="118">
        <v>0</v>
      </c>
      <c r="H25" s="118">
        <v>10</v>
      </c>
      <c r="I25" s="118">
        <v>0</v>
      </c>
      <c r="J25" s="118">
        <v>10</v>
      </c>
      <c r="K25" s="211" t="str">
        <f>IF(L25&lt;&gt;"","-","")</f>
        <v>-</v>
      </c>
      <c r="L25" s="120" t="s">
        <v>75</v>
      </c>
      <c r="M25" s="121">
        <f aca="true" t="shared" si="5" ref="M25:M33">SUM(G25:K25)</f>
        <v>20</v>
      </c>
      <c r="N25" s="122"/>
      <c r="O25" s="123"/>
      <c r="P25" s="129">
        <f ca="1" t="shared" si="1"/>
        <v>100</v>
      </c>
      <c r="Q25" s="212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M25" s="88"/>
      <c r="AN25" s="88"/>
      <c r="AO25" s="60"/>
      <c r="AQ25" s="183">
        <f t="shared" si="2"/>
        <v>4</v>
      </c>
    </row>
    <row r="26" spans="1:50" s="53" customFormat="1" ht="21" customHeight="1">
      <c r="A26" s="115" t="str">
        <f ca="1" t="shared" si="3"/>
        <v>PDL</v>
      </c>
      <c r="B26" s="116">
        <f ca="1" t="shared" si="3"/>
        <v>49</v>
      </c>
      <c r="C26" s="117">
        <v>3</v>
      </c>
      <c r="D26" s="184" t="str">
        <f ca="1" t="shared" si="4"/>
        <v>SIESS Violaine</v>
      </c>
      <c r="E26" s="210" t="str">
        <f ca="1" t="shared" si="4"/>
        <v>1</v>
      </c>
      <c r="F26" s="47">
        <v>10</v>
      </c>
      <c r="G26" s="118">
        <v>10</v>
      </c>
      <c r="H26" s="118">
        <v>10</v>
      </c>
      <c r="I26" s="118">
        <v>0</v>
      </c>
      <c r="J26" s="118">
        <v>0</v>
      </c>
      <c r="K26" s="211">
        <v>10</v>
      </c>
      <c r="L26" s="120"/>
      <c r="M26" s="121">
        <f t="shared" si="5"/>
        <v>30</v>
      </c>
      <c r="N26" s="122"/>
      <c r="O26" s="123"/>
      <c r="P26" s="124">
        <f ca="1" t="shared" si="1"/>
        <v>40</v>
      </c>
      <c r="Q26" s="212"/>
      <c r="R26" s="76"/>
      <c r="S26" s="213" t="s">
        <v>49</v>
      </c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M26" s="88"/>
      <c r="AN26" s="88"/>
      <c r="AO26" s="60"/>
      <c r="AQ26" s="18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49</v>
      </c>
      <c r="C27" s="117">
        <v>4</v>
      </c>
      <c r="D27" s="184" t="str">
        <f ca="1" t="shared" si="4"/>
        <v>MAHE Justine</v>
      </c>
      <c r="E27" s="210" t="str">
        <f ca="1" t="shared" si="4"/>
        <v>1</v>
      </c>
      <c r="F27" s="47">
        <v>0</v>
      </c>
      <c r="G27" s="118">
        <v>10</v>
      </c>
      <c r="H27" s="118">
        <v>10</v>
      </c>
      <c r="I27" s="118">
        <v>0</v>
      </c>
      <c r="J27" s="118">
        <v>10</v>
      </c>
      <c r="K27" s="211">
        <v>0</v>
      </c>
      <c r="L27" s="120"/>
      <c r="M27" s="121">
        <f t="shared" si="5"/>
        <v>30</v>
      </c>
      <c r="N27" s="122"/>
      <c r="O27" s="123"/>
      <c r="P27" s="124">
        <f ca="1" t="shared" si="1"/>
        <v>30</v>
      </c>
      <c r="Q27" s="212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M27" s="88"/>
      <c r="AN27" s="88"/>
      <c r="AO27" s="60"/>
      <c r="AQ27" s="183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PDL</v>
      </c>
      <c r="B28" s="116">
        <f ca="1" t="shared" si="3"/>
        <v>49</v>
      </c>
      <c r="C28" s="117">
        <v>5</v>
      </c>
      <c r="D28" s="184" t="str">
        <f ca="1" t="shared" si="4"/>
        <v>HAULBERT Valerie</v>
      </c>
      <c r="E28" s="210" t="str">
        <f ca="1" t="shared" si="4"/>
        <v>1</v>
      </c>
      <c r="F28" s="47">
        <v>0</v>
      </c>
      <c r="G28" s="118">
        <v>0</v>
      </c>
      <c r="H28" s="118">
        <v>0</v>
      </c>
      <c r="I28" s="118">
        <v>0</v>
      </c>
      <c r="J28" s="118">
        <v>0</v>
      </c>
      <c r="K28" s="211">
        <f>IF(L28&lt;&gt;"","-","")</f>
      </c>
      <c r="L28" s="120"/>
      <c r="M28" s="121">
        <f t="shared" si="5"/>
        <v>0</v>
      </c>
      <c r="N28" s="122"/>
      <c r="O28" s="123"/>
      <c r="P28" s="124">
        <f ca="1" t="shared" si="1"/>
        <v>0</v>
      </c>
      <c r="Q28" s="212"/>
      <c r="R28" s="76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M28" s="88"/>
      <c r="AN28" s="88"/>
      <c r="AO28" s="60"/>
      <c r="AQ28" s="183">
        <f t="shared" si="2"/>
        <v>4</v>
      </c>
      <c r="AR28" s="55"/>
      <c r="AT28" s="45"/>
      <c r="AU28" s="45"/>
      <c r="AV28" s="88"/>
      <c r="AW28" s="88"/>
      <c r="AX28" s="88"/>
    </row>
    <row r="29" spans="1:44" s="53" customFormat="1" ht="21" customHeight="1">
      <c r="A29" s="115" t="str">
        <f ca="1" t="shared" si="3"/>
        <v>PDL</v>
      </c>
      <c r="B29" s="116">
        <f ca="1" t="shared" si="3"/>
        <v>49</v>
      </c>
      <c r="C29" s="117">
        <v>6</v>
      </c>
      <c r="D29" s="175" t="str">
        <f ca="1" t="shared" si="4"/>
        <v>GRANDISSON Katia</v>
      </c>
      <c r="E29" s="210" t="str">
        <f ca="1" t="shared" si="4"/>
        <v>2</v>
      </c>
      <c r="F29" s="47">
        <v>100</v>
      </c>
      <c r="G29" s="118">
        <v>10</v>
      </c>
      <c r="H29" s="118">
        <v>0</v>
      </c>
      <c r="I29" s="118">
        <v>10</v>
      </c>
      <c r="J29" s="118" t="str">
        <f>IF(L29&lt;&gt;"","-","")</f>
        <v>-</v>
      </c>
      <c r="K29" s="211" t="str">
        <f>IF(L29&lt;&gt;"","-","")</f>
        <v>-</v>
      </c>
      <c r="L29" s="120" t="s">
        <v>75</v>
      </c>
      <c r="M29" s="121">
        <f t="shared" si="5"/>
        <v>20</v>
      </c>
      <c r="N29" s="122"/>
      <c r="O29" s="123"/>
      <c r="P29" s="129">
        <f ca="1" t="shared" si="1"/>
        <v>120</v>
      </c>
      <c r="Q29" s="109"/>
      <c r="R29" s="76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M29" s="88"/>
      <c r="AN29" s="88"/>
      <c r="AO29" s="60"/>
      <c r="AQ29" s="183">
        <f t="shared" si="2"/>
        <v>3</v>
      </c>
      <c r="AR29" s="45"/>
    </row>
    <row r="30" spans="1:44" s="53" customFormat="1" ht="21" customHeight="1">
      <c r="A30" s="115" t="str">
        <f ca="1" t="shared" si="3"/>
        <v>PDL</v>
      </c>
      <c r="B30" s="116">
        <f ca="1" t="shared" si="3"/>
        <v>44</v>
      </c>
      <c r="C30" s="117">
        <v>7</v>
      </c>
      <c r="D30" s="175" t="str">
        <f ca="1" t="shared" si="4"/>
        <v>LEDROIT Natacha</v>
      </c>
      <c r="E30" s="210" t="str">
        <f ca="1" t="shared" si="4"/>
        <v>1</v>
      </c>
      <c r="F30" s="47">
        <v>57</v>
      </c>
      <c r="G30" s="118">
        <v>10</v>
      </c>
      <c r="H30" s="118">
        <v>0</v>
      </c>
      <c r="I30" s="118">
        <v>10</v>
      </c>
      <c r="J30" s="118">
        <v>0</v>
      </c>
      <c r="K30" s="211">
        <v>0</v>
      </c>
      <c r="L30" s="120" t="s">
        <v>153</v>
      </c>
      <c r="M30" s="121">
        <f t="shared" si="5"/>
        <v>20</v>
      </c>
      <c r="N30" s="122"/>
      <c r="O30" s="123"/>
      <c r="P30" s="124">
        <f ca="1" t="shared" si="1"/>
        <v>77</v>
      </c>
      <c r="Q30" s="109"/>
      <c r="R30" s="76"/>
      <c r="S30" s="213"/>
      <c r="T30" s="214"/>
      <c r="U30" s="214"/>
      <c r="V30" s="214"/>
      <c r="W30" s="214"/>
      <c r="X30" s="215"/>
      <c r="Z30" s="213"/>
      <c r="AA30" s="214"/>
      <c r="AB30" s="214"/>
      <c r="AC30" s="214"/>
      <c r="AD30" s="214"/>
      <c r="AE30" s="215"/>
      <c r="AM30" s="88"/>
      <c r="AN30" s="88"/>
      <c r="AO30" s="60"/>
      <c r="AQ30" s="183">
        <f t="shared" si="2"/>
        <v>5</v>
      </c>
      <c r="AR30" s="45"/>
    </row>
    <row r="31" spans="1:44" s="53" customFormat="1" ht="21" customHeight="1">
      <c r="A31" s="115" t="str">
        <f ca="1" t="shared" si="3"/>
        <v>TBO</v>
      </c>
      <c r="B31" s="116">
        <f ca="1" t="shared" si="3"/>
        <v>37</v>
      </c>
      <c r="C31" s="117">
        <v>8</v>
      </c>
      <c r="D31" s="175" t="str">
        <f ca="1" t="shared" si="4"/>
        <v>METAIS Julie</v>
      </c>
      <c r="E31" s="210" t="str">
        <f ca="1" t="shared" si="4"/>
        <v>1</v>
      </c>
      <c r="F31" s="47">
        <v>40</v>
      </c>
      <c r="G31" s="118">
        <v>10</v>
      </c>
      <c r="H31" s="118">
        <v>0</v>
      </c>
      <c r="I31" s="118">
        <v>0</v>
      </c>
      <c r="J31" s="118">
        <v>0</v>
      </c>
      <c r="K31" s="211">
        <v>10</v>
      </c>
      <c r="L31" s="120" t="s">
        <v>153</v>
      </c>
      <c r="M31" s="121">
        <f t="shared" si="5"/>
        <v>20</v>
      </c>
      <c r="N31" s="122"/>
      <c r="O31" s="123"/>
      <c r="P31" s="124">
        <f ca="1" t="shared" si="1"/>
        <v>60</v>
      </c>
      <c r="Q31" s="212"/>
      <c r="R31" s="76"/>
      <c r="S31" s="213"/>
      <c r="T31" s="214"/>
      <c r="U31" s="214"/>
      <c r="V31" s="214"/>
      <c r="W31" s="214"/>
      <c r="X31" s="215"/>
      <c r="Z31" s="213"/>
      <c r="AA31" s="214"/>
      <c r="AB31" s="214"/>
      <c r="AC31" s="214"/>
      <c r="AD31" s="214"/>
      <c r="AE31" s="215"/>
      <c r="AM31" s="88"/>
      <c r="AN31" s="88"/>
      <c r="AO31" s="60"/>
      <c r="AQ31" s="183">
        <f t="shared" si="2"/>
        <v>5</v>
      </c>
      <c r="AR31" s="45"/>
    </row>
    <row r="32" spans="1:45" s="53" customFormat="1" ht="21" customHeight="1">
      <c r="A32" s="115" t="str">
        <f ca="1" t="shared" si="3"/>
        <v>PDL</v>
      </c>
      <c r="B32" s="116">
        <f ca="1" t="shared" si="3"/>
        <v>49</v>
      </c>
      <c r="C32" s="117">
        <v>9</v>
      </c>
      <c r="D32" s="184" t="str">
        <f ca="1" t="shared" si="4"/>
        <v>PICARD Lea</v>
      </c>
      <c r="E32" s="210" t="str">
        <f ca="1" t="shared" si="4"/>
        <v>1</v>
      </c>
      <c r="F32" s="47">
        <v>0</v>
      </c>
      <c r="G32" s="118">
        <v>10</v>
      </c>
      <c r="H32" s="118">
        <v>10</v>
      </c>
      <c r="I32" s="118">
        <v>10</v>
      </c>
      <c r="J32" s="118">
        <v>10</v>
      </c>
      <c r="K32" s="211">
        <v>10</v>
      </c>
      <c r="L32" s="120"/>
      <c r="M32" s="121">
        <f t="shared" si="5"/>
        <v>50</v>
      </c>
      <c r="N32" s="122"/>
      <c r="O32" s="123"/>
      <c r="P32" s="108">
        <f ca="1" t="shared" si="1"/>
        <v>50</v>
      </c>
      <c r="Q32" s="109"/>
      <c r="R32" s="147"/>
      <c r="S32" s="213"/>
      <c r="T32" s="214"/>
      <c r="U32" s="214"/>
      <c r="V32" s="214"/>
      <c r="W32" s="214"/>
      <c r="X32" s="215"/>
      <c r="Z32" s="213"/>
      <c r="AA32" s="214"/>
      <c r="AB32" s="214"/>
      <c r="AC32" s="214"/>
      <c r="AD32" s="214"/>
      <c r="AE32" s="215"/>
      <c r="AN32" s="150"/>
      <c r="AO32" s="150"/>
      <c r="AP32" s="150"/>
      <c r="AQ32" s="183">
        <f t="shared" si="2"/>
        <v>5</v>
      </c>
      <c r="AR32" s="88"/>
      <c r="AS32" s="88"/>
    </row>
    <row r="33" spans="1:45" s="53" customFormat="1" ht="21" customHeight="1" thickBot="1">
      <c r="A33" s="130" t="str">
        <f ca="1" t="shared" si="3"/>
        <v>PDL</v>
      </c>
      <c r="B33" s="131">
        <f ca="1" t="shared" si="3"/>
        <v>44</v>
      </c>
      <c r="C33" s="132">
        <v>10</v>
      </c>
      <c r="D33" s="268" t="str">
        <f ca="1" t="shared" si="4"/>
        <v>LALANNE Nadege</v>
      </c>
      <c r="E33" s="217" t="str">
        <f ca="1" t="shared" si="4"/>
        <v>2</v>
      </c>
      <c r="F33" s="134">
        <v>40</v>
      </c>
      <c r="G33" s="135">
        <v>0</v>
      </c>
      <c r="H33" s="135">
        <v>0</v>
      </c>
      <c r="I33" s="135">
        <v>0</v>
      </c>
      <c r="J33" s="135">
        <v>10</v>
      </c>
      <c r="K33" s="218">
        <v>0</v>
      </c>
      <c r="L33" s="137"/>
      <c r="M33" s="138">
        <f t="shared" si="5"/>
        <v>10</v>
      </c>
      <c r="N33" s="139"/>
      <c r="O33" s="123"/>
      <c r="P33" s="108">
        <f ca="1" t="shared" si="1"/>
        <v>50</v>
      </c>
      <c r="Q33" s="109"/>
      <c r="R33" s="147"/>
      <c r="S33" s="219" t="s">
        <v>36</v>
      </c>
      <c r="T33" s="220"/>
      <c r="U33" s="220"/>
      <c r="V33" s="220"/>
      <c r="W33" s="220"/>
      <c r="X33" s="221"/>
      <c r="Z33" s="219"/>
      <c r="AA33" s="220"/>
      <c r="AB33" s="220"/>
      <c r="AC33" s="220"/>
      <c r="AD33" s="220"/>
      <c r="AE33" s="221"/>
      <c r="AN33" s="150"/>
      <c r="AO33" s="150"/>
      <c r="AP33" s="150"/>
      <c r="AQ33" s="183">
        <f t="shared" si="2"/>
        <v>5</v>
      </c>
      <c r="AR33" s="88"/>
      <c r="AS33" s="88"/>
    </row>
    <row r="34" spans="1:37" s="53" customFormat="1" ht="13.5" customHeight="1">
      <c r="A34" s="57"/>
      <c r="B34" s="57"/>
      <c r="C34" s="222" t="s">
        <v>76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3" t="s">
        <v>77</v>
      </c>
      <c r="N34" s="223"/>
      <c r="O34" s="223"/>
      <c r="P34" s="223"/>
      <c r="Q34" s="223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</row>
    <row r="35" spans="1:39" s="53" customFormat="1" ht="14.25" customHeight="1" hidden="1">
      <c r="A35" s="57"/>
      <c r="B35" s="57"/>
      <c r="C35" s="224">
        <f>COUNT(L35:AJ35,S42:X42,Z42:AE42)</f>
        <v>20</v>
      </c>
      <c r="D35" s="224"/>
      <c r="E35" s="183"/>
      <c r="F35" s="183"/>
      <c r="G35" s="225" t="s">
        <v>78</v>
      </c>
      <c r="H35" s="226"/>
      <c r="I35" s="226"/>
      <c r="J35" s="226"/>
      <c r="K35" s="226"/>
      <c r="L35" s="159">
        <v>1</v>
      </c>
      <c r="M35" s="159">
        <v>2</v>
      </c>
      <c r="N35" s="159">
        <v>3</v>
      </c>
      <c r="O35" s="159">
        <v>4</v>
      </c>
      <c r="P35" s="159">
        <v>5</v>
      </c>
      <c r="Q35" s="159">
        <v>6</v>
      </c>
      <c r="R35" s="159">
        <v>7</v>
      </c>
      <c r="S35" s="159">
        <v>8</v>
      </c>
      <c r="T35" s="159">
        <v>9</v>
      </c>
      <c r="U35" s="159">
        <v>10</v>
      </c>
      <c r="V35" s="159">
        <v>11</v>
      </c>
      <c r="W35" s="159">
        <v>12</v>
      </c>
      <c r="X35" s="159">
        <v>13</v>
      </c>
      <c r="Y35" s="159">
        <v>14</v>
      </c>
      <c r="Z35" s="159">
        <v>15</v>
      </c>
      <c r="AA35" s="159">
        <v>16</v>
      </c>
      <c r="AB35" s="159">
        <v>17</v>
      </c>
      <c r="AC35" s="159">
        <v>18</v>
      </c>
      <c r="AD35" s="159"/>
      <c r="AE35" s="159">
        <v>19</v>
      </c>
      <c r="AF35" s="159"/>
      <c r="AG35" s="159"/>
      <c r="AH35" s="159">
        <v>20</v>
      </c>
      <c r="AI35" s="159"/>
      <c r="AJ35" s="159"/>
      <c r="AK35" s="161"/>
      <c r="AL35" s="71"/>
      <c r="AM35" s="71"/>
    </row>
    <row r="36" spans="1:39" s="53" customFormat="1" ht="14.25" customHeight="1" hidden="1">
      <c r="A36" s="57"/>
      <c r="B36" s="57"/>
      <c r="C36" s="183"/>
      <c r="D36" s="183"/>
      <c r="E36" s="183"/>
      <c r="F36" s="183"/>
      <c r="G36" s="227" t="s">
        <v>79</v>
      </c>
      <c r="H36" s="228"/>
      <c r="I36" s="228"/>
      <c r="J36" s="228"/>
      <c r="K36" s="228"/>
      <c r="L36" s="159">
        <v>1</v>
      </c>
      <c r="M36" s="159">
        <v>1</v>
      </c>
      <c r="N36" s="159">
        <v>1</v>
      </c>
      <c r="O36" s="159">
        <v>1</v>
      </c>
      <c r="P36" s="159">
        <v>1</v>
      </c>
      <c r="Q36" s="159">
        <v>2</v>
      </c>
      <c r="R36" s="159">
        <v>2</v>
      </c>
      <c r="S36" s="159">
        <v>2</v>
      </c>
      <c r="T36" s="159">
        <v>2</v>
      </c>
      <c r="U36" s="159">
        <v>2</v>
      </c>
      <c r="V36" s="159">
        <v>3</v>
      </c>
      <c r="W36" s="159">
        <v>3</v>
      </c>
      <c r="X36" s="159">
        <v>3</v>
      </c>
      <c r="Y36" s="159">
        <v>3</v>
      </c>
      <c r="Z36" s="159">
        <v>4</v>
      </c>
      <c r="AA36" s="159">
        <v>4</v>
      </c>
      <c r="AB36" s="159">
        <v>4</v>
      </c>
      <c r="AC36" s="159">
        <v>4</v>
      </c>
      <c r="AD36" s="159"/>
      <c r="AE36" s="159">
        <v>5</v>
      </c>
      <c r="AF36" s="159"/>
      <c r="AG36" s="159"/>
      <c r="AH36" s="159">
        <v>4</v>
      </c>
      <c r="AI36" s="159"/>
      <c r="AJ36" s="159"/>
      <c r="AK36" s="161"/>
      <c r="AL36" s="71"/>
      <c r="AM36" s="71"/>
    </row>
    <row r="37" spans="1:37" s="53" customFormat="1" ht="14.25" customHeight="1" hidden="1">
      <c r="A37" s="57"/>
      <c r="B37" s="57"/>
      <c r="C37" s="224"/>
      <c r="D37" s="183"/>
      <c r="E37" s="183"/>
      <c r="F37" s="183"/>
      <c r="G37" s="227" t="s">
        <v>80</v>
      </c>
      <c r="H37" s="228"/>
      <c r="I37" s="228"/>
      <c r="J37" s="228"/>
      <c r="K37" s="228"/>
      <c r="L37" s="159">
        <v>1</v>
      </c>
      <c r="M37" s="159">
        <v>1</v>
      </c>
      <c r="N37" s="159">
        <v>1</v>
      </c>
      <c r="O37" s="159">
        <v>1</v>
      </c>
      <c r="P37" s="159">
        <v>2</v>
      </c>
      <c r="Q37" s="159">
        <v>1</v>
      </c>
      <c r="R37" s="159">
        <v>2</v>
      </c>
      <c r="S37" s="159">
        <v>2</v>
      </c>
      <c r="T37" s="159">
        <v>2</v>
      </c>
      <c r="U37" s="159">
        <v>2</v>
      </c>
      <c r="V37" s="159">
        <v>3</v>
      </c>
      <c r="W37" s="159">
        <v>3</v>
      </c>
      <c r="X37" s="159">
        <v>3</v>
      </c>
      <c r="Y37" s="159">
        <v>3</v>
      </c>
      <c r="Z37" s="159">
        <v>3</v>
      </c>
      <c r="AA37" s="159">
        <v>3</v>
      </c>
      <c r="AB37" s="159">
        <v>4</v>
      </c>
      <c r="AC37" s="159">
        <v>4</v>
      </c>
      <c r="AD37" s="159"/>
      <c r="AE37" s="159">
        <v>5</v>
      </c>
      <c r="AF37" s="159"/>
      <c r="AG37" s="159"/>
      <c r="AH37" s="159">
        <v>5</v>
      </c>
      <c r="AI37" s="159"/>
      <c r="AJ37" s="159"/>
      <c r="AK37" s="161"/>
    </row>
    <row r="38" spans="1:45" s="53" customFormat="1" ht="5.25" customHeight="1" hidden="1">
      <c r="A38" s="1"/>
      <c r="B38" s="1"/>
      <c r="C38" s="229"/>
      <c r="D38" s="183"/>
      <c r="E38" s="230"/>
      <c r="F38" s="231"/>
      <c r="G38" s="230"/>
      <c r="H38" s="230"/>
      <c r="I38" s="230"/>
      <c r="J38" s="230"/>
      <c r="K38" s="230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16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29"/>
      <c r="D39" s="174"/>
      <c r="E39" s="230"/>
      <c r="F39" s="231"/>
      <c r="G39" s="230"/>
      <c r="H39" s="230"/>
      <c r="I39" s="230"/>
      <c r="J39" s="230"/>
      <c r="K39" s="230"/>
      <c r="L39" s="233">
        <v>0</v>
      </c>
      <c r="M39" s="233">
        <v>10</v>
      </c>
      <c r="N39" s="233">
        <v>0</v>
      </c>
      <c r="O39" s="233">
        <v>0</v>
      </c>
      <c r="P39" s="233">
        <v>10</v>
      </c>
      <c r="Q39" s="233">
        <v>0</v>
      </c>
      <c r="R39" s="233">
        <v>10</v>
      </c>
      <c r="S39" s="233">
        <v>10</v>
      </c>
      <c r="T39" s="233">
        <v>10</v>
      </c>
      <c r="U39" s="233">
        <v>0</v>
      </c>
      <c r="V39" s="233">
        <v>0</v>
      </c>
      <c r="W39" s="233">
        <v>0</v>
      </c>
      <c r="X39" s="233">
        <v>0</v>
      </c>
      <c r="Y39" s="233">
        <v>0</v>
      </c>
      <c r="Z39" s="233">
        <v>10</v>
      </c>
      <c r="AA39" s="233">
        <v>10</v>
      </c>
      <c r="AB39" s="233">
        <v>0</v>
      </c>
      <c r="AC39" s="233">
        <v>10</v>
      </c>
      <c r="AD39" s="233"/>
      <c r="AE39" s="233">
        <v>10</v>
      </c>
      <c r="AF39" s="234"/>
      <c r="AG39" s="234"/>
      <c r="AH39" s="234">
        <v>0</v>
      </c>
      <c r="AI39" s="234"/>
      <c r="AJ39" s="234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74"/>
      <c r="D40" s="174"/>
      <c r="E40" s="174"/>
      <c r="F40" s="174"/>
      <c r="G40" s="174"/>
      <c r="H40" s="174"/>
      <c r="I40" s="174"/>
      <c r="J40" s="174"/>
      <c r="K40" s="174"/>
      <c r="L40" s="233">
        <v>10</v>
      </c>
      <c r="M40" s="233">
        <v>0</v>
      </c>
      <c r="N40" s="233">
        <v>10</v>
      </c>
      <c r="O40" s="233">
        <v>10</v>
      </c>
      <c r="P40" s="233">
        <v>0</v>
      </c>
      <c r="Q40" s="233">
        <v>10</v>
      </c>
      <c r="R40" s="233">
        <v>0</v>
      </c>
      <c r="S40" s="233">
        <v>0</v>
      </c>
      <c r="T40" s="233">
        <v>0</v>
      </c>
      <c r="U40" s="233">
        <v>10</v>
      </c>
      <c r="V40" s="233">
        <v>0</v>
      </c>
      <c r="W40" s="233">
        <v>10</v>
      </c>
      <c r="X40" s="233">
        <v>10</v>
      </c>
      <c r="Y40" s="233">
        <v>10</v>
      </c>
      <c r="Z40" s="233">
        <v>0</v>
      </c>
      <c r="AA40" s="233">
        <v>0</v>
      </c>
      <c r="AB40" s="233">
        <v>10</v>
      </c>
      <c r="AC40" s="233">
        <v>0</v>
      </c>
      <c r="AD40" s="233"/>
      <c r="AE40" s="233">
        <v>0</v>
      </c>
      <c r="AF40" s="233"/>
      <c r="AG40" s="233"/>
      <c r="AH40" s="233">
        <v>10</v>
      </c>
      <c r="AI40" s="233"/>
      <c r="AJ40" s="166"/>
    </row>
    <row r="41" spans="3:35" ht="5.25" customHeight="1" hidden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</row>
    <row r="42" spans="3:31" ht="14.25" customHeight="1" hidden="1">
      <c r="C42" s="174"/>
      <c r="D42" s="183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234"/>
      <c r="T42" s="234"/>
      <c r="U42" s="234"/>
      <c r="V42" s="234"/>
      <c r="W42" s="234"/>
      <c r="X42" s="234"/>
      <c r="Z42" s="234"/>
      <c r="AA42" s="234"/>
      <c r="AB42" s="234"/>
      <c r="AC42" s="234"/>
      <c r="AD42" s="234"/>
      <c r="AE42" s="234"/>
    </row>
    <row r="43" spans="3:31" ht="15" hidden="1">
      <c r="C43" s="174"/>
      <c r="D43" s="18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233"/>
      <c r="T43" s="233"/>
      <c r="U43" s="233"/>
      <c r="V43" s="233"/>
      <c r="W43" s="233"/>
      <c r="X43" s="233"/>
      <c r="Z43" s="233"/>
      <c r="AA43" s="233"/>
      <c r="AB43" s="233"/>
      <c r="AC43" s="233"/>
      <c r="AD43" s="233"/>
      <c r="AE43" s="233"/>
    </row>
    <row r="44" spans="3:31" ht="15" hidden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233"/>
      <c r="T44" s="233"/>
      <c r="U44" s="233"/>
      <c r="V44" s="233"/>
      <c r="W44" s="233"/>
      <c r="X44" s="233"/>
      <c r="Z44" s="233"/>
      <c r="AA44" s="233"/>
      <c r="AB44" s="233"/>
      <c r="AC44" s="233"/>
      <c r="AD44" s="233"/>
      <c r="AE44" s="233"/>
    </row>
    <row r="45" spans="3:30" ht="4.5" customHeight="1" hidden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</row>
    <row r="46" spans="3:31" ht="15" hidden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233"/>
      <c r="T46" s="233"/>
      <c r="U46" s="233"/>
      <c r="V46" s="233"/>
      <c r="W46" s="233"/>
      <c r="X46" s="233"/>
      <c r="Z46" s="233"/>
      <c r="AA46" s="233"/>
      <c r="AB46" s="233"/>
      <c r="AC46" s="233"/>
      <c r="AD46" s="233"/>
      <c r="AE46" s="233"/>
    </row>
    <row r="47" spans="3:31" ht="15" hidden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233"/>
      <c r="T47" s="233"/>
      <c r="U47" s="233"/>
      <c r="V47" s="233"/>
      <c r="W47" s="233"/>
      <c r="X47" s="233"/>
      <c r="Z47" s="233"/>
      <c r="AA47" s="233"/>
      <c r="AB47" s="233"/>
      <c r="AC47" s="233"/>
      <c r="AD47" s="233"/>
      <c r="AE47" s="233"/>
    </row>
  </sheetData>
  <sheetProtection selectLockedCells="1"/>
  <mergeCells count="56">
    <mergeCell ref="M33:N33"/>
    <mergeCell ref="P33:Q33"/>
    <mergeCell ref="M34:Q34"/>
    <mergeCell ref="G35:K35"/>
    <mergeCell ref="G36:K36"/>
    <mergeCell ref="G37:K37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G14:K14"/>
    <mergeCell ref="G15:K15"/>
    <mergeCell ref="G16:K16"/>
    <mergeCell ref="G17:K17"/>
    <mergeCell ref="G18:K18"/>
    <mergeCell ref="Z19:AE19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PageLayoutView="0" workbookViewId="0" topLeftCell="C8">
      <pane ySplit="1" topLeftCell="A12" activePane="bottomLeft" state="frozen"/>
      <selection pane="topLeft" activeCell="AC57" sqref="AC57"/>
      <selection pane="bottomLeft" activeCell="AI29" sqref="AI2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285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42340</v>
      </c>
      <c r="P2" s="14"/>
      <c r="Q2" s="14"/>
      <c r="R2" s="14"/>
      <c r="S2" s="5"/>
      <c r="T2" s="15" t="s">
        <v>255</v>
      </c>
      <c r="U2" s="15"/>
      <c r="V2" s="15"/>
      <c r="W2" s="5"/>
      <c r="X2" s="16" t="str">
        <f>IF(T2="","",T2)</f>
        <v>2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9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68" t="s">
        <v>15</v>
      </c>
      <c r="H8" s="169"/>
      <c r="I8" s="169"/>
      <c r="J8" s="169"/>
      <c r="K8" s="170"/>
      <c r="L8" s="41" t="s">
        <v>23</v>
      </c>
      <c r="M8" s="41" t="s">
        <v>27</v>
      </c>
      <c r="N8" s="42" t="s">
        <v>140</v>
      </c>
      <c r="O8" s="41" t="s">
        <v>16</v>
      </c>
      <c r="P8" s="41" t="s">
        <v>20</v>
      </c>
      <c r="Q8" s="41" t="s">
        <v>24</v>
      </c>
      <c r="R8" s="41" t="s">
        <v>87</v>
      </c>
      <c r="S8" s="41" t="s">
        <v>22</v>
      </c>
      <c r="T8" s="41" t="s">
        <v>28</v>
      </c>
      <c r="U8" s="41" t="s">
        <v>141</v>
      </c>
      <c r="V8" s="41" t="s">
        <v>30</v>
      </c>
      <c r="W8" s="41" t="s">
        <v>19</v>
      </c>
      <c r="X8" s="41" t="s">
        <v>18</v>
      </c>
      <c r="Y8" s="41" t="s">
        <v>90</v>
      </c>
      <c r="Z8" s="41" t="s">
        <v>26</v>
      </c>
      <c r="AA8" s="41" t="s">
        <v>29</v>
      </c>
      <c r="AB8" s="269" t="s">
        <v>147</v>
      </c>
      <c r="AE8" s="44"/>
      <c r="AF8" s="44"/>
      <c r="AG8" s="44"/>
      <c r="AH8" s="45"/>
      <c r="AI8" s="45"/>
      <c r="AJ8" s="45"/>
      <c r="AK8" s="45"/>
      <c r="AL8" s="45"/>
      <c r="AM8" s="45"/>
      <c r="AN8" s="45"/>
      <c r="AP8" s="46" t="s">
        <v>208</v>
      </c>
      <c r="AT8"/>
    </row>
    <row r="9" spans="1:43" s="53" customFormat="1" ht="18.75" customHeight="1">
      <c r="A9" s="250" t="s">
        <v>32</v>
      </c>
      <c r="B9" s="250">
        <v>49</v>
      </c>
      <c r="C9" s="48">
        <f aca="true" ca="1" t="shared" si="0" ref="C9:C15">OFFSET(C9,15,0)</f>
        <v>1</v>
      </c>
      <c r="D9" s="49" t="s">
        <v>286</v>
      </c>
      <c r="E9" s="47" t="s">
        <v>34</v>
      </c>
      <c r="F9" s="47">
        <v>60</v>
      </c>
      <c r="G9" s="50" t="s">
        <v>287</v>
      </c>
      <c r="H9" s="50"/>
      <c r="I9" s="50"/>
      <c r="J9" s="50"/>
      <c r="K9" s="50"/>
      <c r="L9" s="52"/>
      <c r="M9" s="52"/>
      <c r="N9" s="52"/>
      <c r="O9" s="51" t="s">
        <v>49</v>
      </c>
      <c r="P9" s="52"/>
      <c r="Q9" s="52"/>
      <c r="R9" s="52"/>
      <c r="S9" s="51" t="s">
        <v>49</v>
      </c>
      <c r="T9" s="52"/>
      <c r="U9" s="52"/>
      <c r="V9" s="52"/>
      <c r="W9" s="51" t="s">
        <v>41</v>
      </c>
      <c r="X9" s="52"/>
      <c r="Y9" s="52"/>
      <c r="Z9" s="52"/>
      <c r="AA9" s="51" t="s">
        <v>49</v>
      </c>
      <c r="AB9" s="52"/>
      <c r="AE9" s="54"/>
      <c r="AF9" s="54"/>
      <c r="AG9" s="54"/>
      <c r="AH9" s="55"/>
      <c r="AI9" s="55"/>
      <c r="AJ9" s="55"/>
      <c r="AK9" s="56"/>
      <c r="AL9" s="55"/>
      <c r="AM9" s="56"/>
      <c r="AN9" s="55"/>
      <c r="AP9" s="46" t="s">
        <v>211</v>
      </c>
      <c r="AQ9" s="57">
        <v>100</v>
      </c>
    </row>
    <row r="10" spans="1:42" s="57" customFormat="1" ht="21" customHeight="1">
      <c r="A10" s="47" t="s">
        <v>51</v>
      </c>
      <c r="B10" s="47">
        <v>35</v>
      </c>
      <c r="C10" s="48">
        <f ca="1" t="shared" si="0"/>
        <v>2</v>
      </c>
      <c r="D10" s="59" t="s">
        <v>288</v>
      </c>
      <c r="E10" s="47" t="s">
        <v>34</v>
      </c>
      <c r="F10" s="47">
        <v>44</v>
      </c>
      <c r="G10" s="50" t="s">
        <v>289</v>
      </c>
      <c r="H10" s="50"/>
      <c r="I10" s="50"/>
      <c r="J10" s="50"/>
      <c r="K10" s="50"/>
      <c r="L10" s="51" t="s">
        <v>36</v>
      </c>
      <c r="M10" s="52"/>
      <c r="N10" s="52"/>
      <c r="O10" s="51" t="s">
        <v>36</v>
      </c>
      <c r="P10" s="52"/>
      <c r="Q10" s="52"/>
      <c r="R10" s="51" t="s">
        <v>36</v>
      </c>
      <c r="S10" s="52"/>
      <c r="T10" s="52"/>
      <c r="U10" s="52"/>
      <c r="V10" s="51" t="s">
        <v>36</v>
      </c>
      <c r="W10" s="52"/>
      <c r="X10" s="52"/>
      <c r="Y10" s="52"/>
      <c r="Z10" s="51" t="s">
        <v>36</v>
      </c>
      <c r="AA10" s="52"/>
      <c r="AB10" s="52"/>
      <c r="AE10" s="54"/>
      <c r="AF10" s="54"/>
      <c r="AG10" s="54"/>
      <c r="AH10" s="55"/>
      <c r="AI10" s="55"/>
      <c r="AJ10" s="55"/>
      <c r="AK10" s="56"/>
      <c r="AL10" s="55"/>
      <c r="AM10" s="56"/>
      <c r="AN10" s="55"/>
      <c r="AP10" s="58" t="s">
        <v>214</v>
      </c>
    </row>
    <row r="11" spans="1:42" s="53" customFormat="1" ht="21" customHeight="1">
      <c r="A11" s="47" t="s">
        <v>108</v>
      </c>
      <c r="B11" s="47">
        <v>37</v>
      </c>
      <c r="C11" s="48">
        <f ca="1" t="shared" si="0"/>
        <v>3</v>
      </c>
      <c r="D11" s="59" t="s">
        <v>290</v>
      </c>
      <c r="E11" s="47" t="s">
        <v>34</v>
      </c>
      <c r="F11" s="47">
        <v>49</v>
      </c>
      <c r="G11" s="50" t="s">
        <v>291</v>
      </c>
      <c r="H11" s="50"/>
      <c r="I11" s="50"/>
      <c r="J11" s="50"/>
      <c r="K11" s="50"/>
      <c r="L11" s="52"/>
      <c r="M11" s="51" t="s">
        <v>36</v>
      </c>
      <c r="N11" s="52"/>
      <c r="O11" s="52"/>
      <c r="P11" s="51" t="s">
        <v>36</v>
      </c>
      <c r="Q11" s="52"/>
      <c r="R11" s="52"/>
      <c r="S11" s="51" t="s">
        <v>36</v>
      </c>
      <c r="T11" s="52"/>
      <c r="U11" s="52"/>
      <c r="V11" s="51" t="s">
        <v>41</v>
      </c>
      <c r="W11" s="52"/>
      <c r="X11" s="52"/>
      <c r="Y11" s="51" t="s">
        <v>36</v>
      </c>
      <c r="Z11" s="52"/>
      <c r="AA11" s="52"/>
      <c r="AB11" s="52"/>
      <c r="AP11" s="58" t="s">
        <v>217</v>
      </c>
    </row>
    <row r="12" spans="1:42" s="53" customFormat="1" ht="21" customHeight="1">
      <c r="A12" s="47" t="s">
        <v>32</v>
      </c>
      <c r="B12" s="47">
        <v>49</v>
      </c>
      <c r="C12" s="48">
        <f ca="1" t="shared" si="0"/>
        <v>4</v>
      </c>
      <c r="D12" s="49" t="s">
        <v>292</v>
      </c>
      <c r="E12" s="47" t="s">
        <v>34</v>
      </c>
      <c r="F12" s="47">
        <v>51</v>
      </c>
      <c r="G12" s="50" t="s">
        <v>293</v>
      </c>
      <c r="H12" s="50"/>
      <c r="I12" s="50"/>
      <c r="J12" s="50"/>
      <c r="K12" s="50"/>
      <c r="L12" s="52"/>
      <c r="M12" s="52"/>
      <c r="N12" s="51" t="s">
        <v>36</v>
      </c>
      <c r="O12" s="52"/>
      <c r="P12" s="52"/>
      <c r="Q12" s="51" t="s">
        <v>45</v>
      </c>
      <c r="R12" s="52"/>
      <c r="S12" s="52"/>
      <c r="T12" s="51" t="s">
        <v>36</v>
      </c>
      <c r="U12" s="52"/>
      <c r="V12" s="52"/>
      <c r="W12" s="51" t="s">
        <v>36</v>
      </c>
      <c r="X12" s="52"/>
      <c r="Y12" s="52"/>
      <c r="Z12" s="51" t="s">
        <v>49</v>
      </c>
      <c r="AA12" s="52"/>
      <c r="AB12" s="52"/>
      <c r="AP12" s="58" t="s">
        <v>220</v>
      </c>
    </row>
    <row r="13" spans="1:42" s="53" customFormat="1" ht="21" customHeight="1">
      <c r="A13" s="47" t="s">
        <v>294</v>
      </c>
      <c r="B13" s="47">
        <v>33</v>
      </c>
      <c r="C13" s="48">
        <f ca="1" t="shared" si="0"/>
        <v>5</v>
      </c>
      <c r="D13" s="270" t="s">
        <v>295</v>
      </c>
      <c r="E13" s="47" t="s">
        <v>34</v>
      </c>
      <c r="F13" s="47">
        <v>47</v>
      </c>
      <c r="G13" s="50" t="s">
        <v>296</v>
      </c>
      <c r="H13" s="50"/>
      <c r="I13" s="50"/>
      <c r="J13" s="50"/>
      <c r="K13" s="50"/>
      <c r="L13" s="52"/>
      <c r="M13" s="51" t="s">
        <v>49</v>
      </c>
      <c r="N13" s="52"/>
      <c r="O13" s="52"/>
      <c r="P13" s="52"/>
      <c r="Q13" s="51" t="s">
        <v>36</v>
      </c>
      <c r="R13" s="52"/>
      <c r="S13" s="52"/>
      <c r="T13" s="52"/>
      <c r="U13" s="51" t="s">
        <v>36</v>
      </c>
      <c r="V13" s="52"/>
      <c r="W13" s="52"/>
      <c r="X13" s="51" t="s">
        <v>36</v>
      </c>
      <c r="Y13" s="52"/>
      <c r="Z13" s="52"/>
      <c r="AA13" s="51" t="s">
        <v>36</v>
      </c>
      <c r="AB13" s="52"/>
      <c r="AP13" s="58" t="s">
        <v>223</v>
      </c>
    </row>
    <row r="14" spans="1:42" s="53" customFormat="1" ht="21" customHeight="1">
      <c r="A14" s="47" t="s">
        <v>32</v>
      </c>
      <c r="B14" s="47">
        <v>72</v>
      </c>
      <c r="C14" s="48">
        <f ca="1" t="shared" si="0"/>
        <v>6</v>
      </c>
      <c r="D14" s="49" t="s">
        <v>297</v>
      </c>
      <c r="E14" s="47" t="s">
        <v>34</v>
      </c>
      <c r="F14" s="47">
        <v>47</v>
      </c>
      <c r="G14" s="50" t="s">
        <v>167</v>
      </c>
      <c r="H14" s="50"/>
      <c r="I14" s="50"/>
      <c r="J14" s="50"/>
      <c r="K14" s="50"/>
      <c r="L14" s="51" t="s">
        <v>231</v>
      </c>
      <c r="M14" s="52"/>
      <c r="N14" s="52"/>
      <c r="O14" s="52"/>
      <c r="P14" s="51" t="s">
        <v>49</v>
      </c>
      <c r="Q14" s="52"/>
      <c r="R14" s="52"/>
      <c r="S14" s="52"/>
      <c r="T14" s="51" t="s">
        <v>45</v>
      </c>
      <c r="U14" s="52"/>
      <c r="V14" s="52"/>
      <c r="W14" s="52"/>
      <c r="X14" s="51" t="s">
        <v>49</v>
      </c>
      <c r="Y14" s="52"/>
      <c r="Z14" s="52"/>
      <c r="AA14" s="52"/>
      <c r="AB14" s="51"/>
      <c r="AP14" s="58" t="s">
        <v>225</v>
      </c>
    </row>
    <row r="15" spans="1:42" s="53" customFormat="1" ht="21" customHeight="1">
      <c r="A15" s="47" t="s">
        <v>108</v>
      </c>
      <c r="B15" s="47">
        <v>37</v>
      </c>
      <c r="C15" s="48">
        <f ca="1" t="shared" si="0"/>
        <v>7</v>
      </c>
      <c r="D15" s="49" t="s">
        <v>298</v>
      </c>
      <c r="E15" s="47" t="s">
        <v>34</v>
      </c>
      <c r="F15" s="47">
        <v>59</v>
      </c>
      <c r="G15" s="50" t="s">
        <v>216</v>
      </c>
      <c r="H15" s="50"/>
      <c r="I15" s="50"/>
      <c r="J15" s="50"/>
      <c r="K15" s="50"/>
      <c r="L15" s="52"/>
      <c r="M15" s="52"/>
      <c r="N15" s="51" t="s">
        <v>231</v>
      </c>
      <c r="O15" s="52"/>
      <c r="P15" s="52"/>
      <c r="Q15" s="52"/>
      <c r="R15" s="51" t="s">
        <v>231</v>
      </c>
      <c r="S15" s="52"/>
      <c r="T15" s="52"/>
      <c r="U15" s="51" t="s">
        <v>36</v>
      </c>
      <c r="V15" s="52"/>
      <c r="W15" s="52"/>
      <c r="X15" s="52"/>
      <c r="Y15" s="51" t="s">
        <v>49</v>
      </c>
      <c r="Z15" s="52"/>
      <c r="AA15" s="52"/>
      <c r="AB15" s="51"/>
      <c r="AP15" s="58" t="s">
        <v>228</v>
      </c>
    </row>
    <row r="16" spans="1:42" s="257" customFormat="1" ht="21" customHeight="1" hidden="1">
      <c r="A16" s="251"/>
      <c r="B16" s="251"/>
      <c r="C16" s="252"/>
      <c r="D16" s="253"/>
      <c r="E16" s="251"/>
      <c r="F16" s="251"/>
      <c r="G16" s="254"/>
      <c r="H16" s="254"/>
      <c r="I16" s="254"/>
      <c r="J16" s="254"/>
      <c r="K16" s="254"/>
      <c r="L16" s="255"/>
      <c r="M16" s="255"/>
      <c r="N16" s="255"/>
      <c r="O16" s="256"/>
      <c r="P16" s="255"/>
      <c r="Q16" s="255"/>
      <c r="R16" s="256"/>
      <c r="S16" s="255"/>
      <c r="T16" s="255"/>
      <c r="U16" s="255"/>
      <c r="V16" s="255"/>
      <c r="W16" s="255"/>
      <c r="X16" s="256"/>
      <c r="Y16" s="255"/>
      <c r="Z16" s="256"/>
      <c r="AA16" s="255"/>
      <c r="AB16" s="255"/>
      <c r="AP16" s="258"/>
    </row>
    <row r="17" spans="1:50" s="257" customFormat="1" ht="21" customHeight="1" hidden="1">
      <c r="A17" s="259"/>
      <c r="B17" s="259"/>
      <c r="C17" s="260"/>
      <c r="D17" s="261"/>
      <c r="E17" s="261"/>
      <c r="F17" s="261"/>
      <c r="G17" s="261"/>
      <c r="H17" s="261"/>
      <c r="I17" s="261"/>
      <c r="J17" s="261"/>
      <c r="K17" s="261"/>
      <c r="L17" s="262"/>
      <c r="M17" s="262"/>
      <c r="N17" s="262"/>
      <c r="O17" s="263"/>
      <c r="P17" s="262"/>
      <c r="Q17" s="262"/>
      <c r="R17" s="262"/>
      <c r="S17" s="262"/>
      <c r="T17" s="262"/>
      <c r="U17" s="263"/>
      <c r="V17" s="262"/>
      <c r="W17" s="262"/>
      <c r="X17" s="263"/>
      <c r="Y17" s="262"/>
      <c r="Z17" s="69"/>
      <c r="AA17" s="69"/>
      <c r="AB17" s="69"/>
      <c r="AC17" s="69"/>
      <c r="AD17" s="69"/>
      <c r="AO17" s="264"/>
      <c r="AP17" s="264"/>
      <c r="AT17" s="265"/>
      <c r="AU17" s="92"/>
      <c r="AV17" s="92"/>
      <c r="AW17" s="92"/>
      <c r="AX17" s="92"/>
    </row>
    <row r="18" spans="1:50" s="257" customFormat="1" ht="21" customHeight="1" hidden="1">
      <c r="A18" s="259"/>
      <c r="B18" s="259"/>
      <c r="C18" s="260"/>
      <c r="D18" s="261"/>
      <c r="E18" s="261"/>
      <c r="F18" s="261"/>
      <c r="G18" s="261"/>
      <c r="H18" s="261"/>
      <c r="I18" s="261"/>
      <c r="J18" s="261"/>
      <c r="K18" s="261"/>
      <c r="L18" s="262"/>
      <c r="M18" s="262"/>
      <c r="N18" s="262"/>
      <c r="O18" s="263"/>
      <c r="P18" s="262"/>
      <c r="Q18" s="262"/>
      <c r="R18" s="262"/>
      <c r="S18" s="262"/>
      <c r="T18" s="262"/>
      <c r="U18" s="263"/>
      <c r="V18" s="262"/>
      <c r="W18" s="262"/>
      <c r="X18" s="263"/>
      <c r="Y18" s="262"/>
      <c r="Z18" s="266"/>
      <c r="AA18" s="266"/>
      <c r="AB18" s="266"/>
      <c r="AC18" s="266"/>
      <c r="AD18" s="266"/>
      <c r="AO18" s="264"/>
      <c r="AP18" s="264"/>
      <c r="AT18" s="265"/>
      <c r="AU18" s="92"/>
      <c r="AV18" s="92"/>
      <c r="AW18" s="92"/>
      <c r="AX18" s="92"/>
    </row>
    <row r="19" spans="1:50" s="53" customFormat="1" ht="21" customHeight="1" thickBot="1">
      <c r="A19" s="60"/>
      <c r="B19" s="60"/>
      <c r="C19" s="61"/>
      <c r="Q19" s="54"/>
      <c r="R19" s="54"/>
      <c r="S19" s="54"/>
      <c r="T19" s="54"/>
      <c r="U19" s="54"/>
      <c r="V19" s="54"/>
      <c r="W19" s="54"/>
      <c r="X19" s="54"/>
      <c r="Y19" s="54"/>
      <c r="Z19" s="73" t="s">
        <v>62</v>
      </c>
      <c r="AA19" s="73"/>
      <c r="AB19" s="73"/>
      <c r="AC19" s="73"/>
      <c r="AD19" s="73"/>
      <c r="AE19" s="73"/>
      <c r="AF19" s="54"/>
      <c r="AG19" s="68"/>
      <c r="AH19" s="54"/>
      <c r="AI19" s="54"/>
      <c r="AJ19" s="68"/>
      <c r="AK19" s="68"/>
      <c r="AL19" s="55"/>
      <c r="AM19" s="55"/>
      <c r="AN19" s="55"/>
      <c r="AO19" s="55"/>
      <c r="AP19" s="55"/>
      <c r="AT19" s="70"/>
      <c r="AU19" s="71"/>
      <c r="AV19" s="76"/>
      <c r="AW19" s="76"/>
      <c r="AX19" s="76"/>
    </row>
    <row r="20" spans="1:48" s="53" customFormat="1" ht="21" customHeight="1" thickBot="1">
      <c r="A20" s="60"/>
      <c r="D20" s="238" t="s">
        <v>136</v>
      </c>
      <c r="E20" s="239"/>
      <c r="F20" s="240"/>
      <c r="G20" s="42" t="s">
        <v>25</v>
      </c>
      <c r="H20" s="42" t="s">
        <v>94</v>
      </c>
      <c r="I20" s="249" t="s">
        <v>21</v>
      </c>
      <c r="J20" s="43" t="s">
        <v>17</v>
      </c>
      <c r="K20" s="44"/>
      <c r="L20" s="44"/>
      <c r="M20" s="44"/>
      <c r="N20" s="44"/>
      <c r="Q20" s="54"/>
      <c r="R20" s="54"/>
      <c r="S20" s="54"/>
      <c r="T20" s="54"/>
      <c r="U20" s="54"/>
      <c r="V20" s="54"/>
      <c r="W20" s="54"/>
      <c r="X20" s="54"/>
      <c r="Y20" s="54"/>
      <c r="Z20" s="200" t="s">
        <v>63</v>
      </c>
      <c r="AA20" s="201"/>
      <c r="AB20" s="201"/>
      <c r="AC20" s="201"/>
      <c r="AD20" s="201"/>
      <c r="AE20" s="202"/>
      <c r="AH20" s="71"/>
      <c r="AI20" s="82"/>
      <c r="AJ20" s="82"/>
      <c r="AK20" s="82"/>
      <c r="AL20" s="82"/>
      <c r="AM20" s="71"/>
      <c r="AN20" s="71"/>
      <c r="AQ20" s="55"/>
      <c r="AR20" s="55"/>
      <c r="AS20" s="55"/>
      <c r="AT20" s="83"/>
      <c r="AU20" s="76"/>
      <c r="AV20" s="76"/>
    </row>
    <row r="21" spans="1:47" s="53" customFormat="1" ht="21" customHeight="1" thickBot="1">
      <c r="A21" s="60"/>
      <c r="B21" s="60"/>
      <c r="V21" s="44"/>
      <c r="W21" s="44"/>
      <c r="X21" s="44"/>
      <c r="Y21" s="44"/>
      <c r="Z21" s="196"/>
      <c r="AA21" s="197"/>
      <c r="AB21" s="197"/>
      <c r="AC21" s="197"/>
      <c r="AD21" s="197"/>
      <c r="AE21" s="198"/>
      <c r="AH21" s="45"/>
      <c r="AI21" s="45"/>
      <c r="AJ21" s="45"/>
      <c r="AK21" s="45"/>
      <c r="AL21" s="88"/>
      <c r="AM21" s="88"/>
      <c r="AN21" s="88"/>
      <c r="AP21" s="89" t="s">
        <v>229</v>
      </c>
      <c r="AU21" s="71"/>
    </row>
    <row r="22" spans="1:40" s="53" customFormat="1" ht="21" customHeight="1" thickBot="1">
      <c r="A22" s="57"/>
      <c r="B22" s="57"/>
      <c r="C22" s="90"/>
      <c r="D22" s="91"/>
      <c r="E22" s="91"/>
      <c r="F22" s="91"/>
      <c r="G22" s="91"/>
      <c r="H22" s="91"/>
      <c r="I22" s="91"/>
      <c r="J22" s="91"/>
      <c r="K22" s="91"/>
      <c r="L22" s="57"/>
      <c r="M22" s="57"/>
      <c r="N22" s="57"/>
      <c r="O22" s="57"/>
      <c r="P22" s="57"/>
      <c r="Q22" s="92"/>
      <c r="R22" s="92"/>
      <c r="S22" s="200" t="s">
        <v>152</v>
      </c>
      <c r="T22" s="201"/>
      <c r="U22" s="201"/>
      <c r="V22" s="201"/>
      <c r="W22" s="201"/>
      <c r="X22" s="202"/>
      <c r="Z22" s="93" t="s">
        <v>64</v>
      </c>
      <c r="AA22" s="94"/>
      <c r="AB22" s="94"/>
      <c r="AC22" s="94"/>
      <c r="AD22" s="94"/>
      <c r="AE22" s="95"/>
      <c r="AH22" s="96"/>
      <c r="AI22" s="96"/>
      <c r="AJ22" s="96"/>
      <c r="AK22" s="96"/>
      <c r="AL22" s="96"/>
      <c r="AM22" s="96"/>
      <c r="AN22" s="96"/>
    </row>
    <row r="23" spans="1:41" s="53" customFormat="1" ht="24.75" customHeight="1">
      <c r="A23" s="97" t="s">
        <v>9</v>
      </c>
      <c r="B23" s="98" t="s">
        <v>10</v>
      </c>
      <c r="C23" s="99" t="s">
        <v>11</v>
      </c>
      <c r="D23" s="100" t="s">
        <v>12</v>
      </c>
      <c r="E23" s="100" t="s">
        <v>13</v>
      </c>
      <c r="F23" s="101" t="s">
        <v>65</v>
      </c>
      <c r="G23" s="102" t="s">
        <v>66</v>
      </c>
      <c r="H23" s="102" t="s">
        <v>67</v>
      </c>
      <c r="I23" s="102" t="s">
        <v>68</v>
      </c>
      <c r="J23" s="102" t="s">
        <v>69</v>
      </c>
      <c r="K23" s="103" t="s">
        <v>70</v>
      </c>
      <c r="L23" s="104" t="s">
        <v>71</v>
      </c>
      <c r="M23" s="105" t="s">
        <v>72</v>
      </c>
      <c r="N23" s="106"/>
      <c r="O23" s="107" t="s">
        <v>73</v>
      </c>
      <c r="P23" s="108" t="s">
        <v>74</v>
      </c>
      <c r="Q23" s="109"/>
      <c r="R23" s="76"/>
      <c r="S23" s="241" t="s">
        <v>25</v>
      </c>
      <c r="T23" s="101"/>
      <c r="U23" s="101"/>
      <c r="V23" s="101"/>
      <c r="W23" s="101"/>
      <c r="X23" s="242"/>
      <c r="Z23" s="243"/>
      <c r="AA23" s="244"/>
      <c r="AB23" s="244"/>
      <c r="AC23" s="244"/>
      <c r="AD23" s="244"/>
      <c r="AE23" s="245"/>
      <c r="AH23" s="45"/>
      <c r="AI23" s="45"/>
      <c r="AJ23" s="45"/>
      <c r="AK23" s="45"/>
      <c r="AL23" s="88"/>
      <c r="AM23" s="88"/>
      <c r="AN23" s="88"/>
      <c r="AO23" s="114"/>
    </row>
    <row r="24" spans="1:43" s="53" customFormat="1" ht="24" customHeight="1" thickBot="1">
      <c r="A24" s="115" t="str">
        <f ca="1">OFFSET(A24,-15,0)</f>
        <v>PDL</v>
      </c>
      <c r="B24" s="116">
        <f ca="1">OFFSET(B24,-15,0)</f>
        <v>49</v>
      </c>
      <c r="C24" s="117">
        <v>1</v>
      </c>
      <c r="D24" s="49" t="str">
        <f ca="1">OFFSET(D24,-15,0)</f>
        <v>DELAMARRE Gwenaelle</v>
      </c>
      <c r="E24" s="47" t="str">
        <f ca="1">OFFSET(E24,-15,0)</f>
        <v>M</v>
      </c>
      <c r="F24" s="134">
        <v>37</v>
      </c>
      <c r="G24" s="118">
        <v>10</v>
      </c>
      <c r="H24" s="118">
        <v>10</v>
      </c>
      <c r="I24" s="118">
        <v>10</v>
      </c>
      <c r="J24" s="118">
        <v>10</v>
      </c>
      <c r="K24" s="119">
        <v>0</v>
      </c>
      <c r="L24" s="120" t="s">
        <v>153</v>
      </c>
      <c r="M24" s="121">
        <f>SUM(G24:K24)</f>
        <v>40</v>
      </c>
      <c r="N24" s="122"/>
      <c r="O24" s="123"/>
      <c r="P24" s="124">
        <f aca="true" ca="1" t="shared" si="1" ref="P24:P30">SUM(OFFSET(P24,0,-10),OFFSET(P24,0,-3))</f>
        <v>77</v>
      </c>
      <c r="Q24" s="109"/>
      <c r="R24" s="76"/>
      <c r="S24" s="213" t="s">
        <v>36</v>
      </c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5"/>
      <c r="AI24" s="55"/>
      <c r="AJ24" s="55"/>
      <c r="AK24" s="55"/>
      <c r="AL24" s="88"/>
      <c r="AM24" s="88"/>
      <c r="AN24" s="88"/>
      <c r="AO24" s="60"/>
      <c r="AQ24" s="53">
        <f aca="true" t="shared" si="2" ref="AQ24:AQ30">COUNT(G24:K24)</f>
        <v>5</v>
      </c>
    </row>
    <row r="25" spans="1:43" s="53" customFormat="1" ht="21" customHeight="1">
      <c r="A25" s="115" t="str">
        <f aca="true" ca="1" t="shared" si="3" ref="A25:B30">OFFSET(A25,-15,0)</f>
        <v>BRE</v>
      </c>
      <c r="B25" s="116">
        <f ca="1" t="shared" si="3"/>
        <v>35</v>
      </c>
      <c r="C25" s="117">
        <v>2</v>
      </c>
      <c r="D25" s="59" t="str">
        <f aca="true" ca="1" t="shared" si="4" ref="D25:E30">OFFSET(D25,-15,0)</f>
        <v>VIGNON Claire</v>
      </c>
      <c r="E25" s="47" t="str">
        <f ca="1" t="shared" si="4"/>
        <v>M</v>
      </c>
      <c r="F25" s="47">
        <v>30</v>
      </c>
      <c r="G25" s="118">
        <v>0</v>
      </c>
      <c r="H25" s="118">
        <v>0</v>
      </c>
      <c r="I25" s="118">
        <v>0</v>
      </c>
      <c r="J25" s="118">
        <v>0</v>
      </c>
      <c r="K25" s="119">
        <v>0</v>
      </c>
      <c r="L25" s="120" t="s">
        <v>153</v>
      </c>
      <c r="M25" s="121">
        <f aca="true" t="shared" si="5" ref="M25:M30">SUM(G25:K25)</f>
        <v>0</v>
      </c>
      <c r="N25" s="122"/>
      <c r="O25" s="123"/>
      <c r="P25" s="124">
        <f ca="1" t="shared" si="1"/>
        <v>30</v>
      </c>
      <c r="Q25" s="109"/>
      <c r="R25" s="76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5"/>
      <c r="AI25" s="55"/>
      <c r="AJ25" s="55"/>
      <c r="AK25" s="55"/>
      <c r="AL25" s="88"/>
      <c r="AM25" s="88"/>
      <c r="AN25" s="88"/>
      <c r="AO25" s="60"/>
      <c r="AQ25" s="53">
        <f t="shared" si="2"/>
        <v>5</v>
      </c>
    </row>
    <row r="26" spans="1:50" s="53" customFormat="1" ht="21" customHeight="1">
      <c r="A26" s="115" t="str">
        <f ca="1" t="shared" si="3"/>
        <v>TBO</v>
      </c>
      <c r="B26" s="116">
        <f ca="1" t="shared" si="3"/>
        <v>37</v>
      </c>
      <c r="C26" s="117">
        <v>3</v>
      </c>
      <c r="D26" s="59" t="str">
        <f ca="1" t="shared" si="4"/>
        <v>FLEUREAU Manon</v>
      </c>
      <c r="E26" s="47" t="str">
        <f ca="1" t="shared" si="4"/>
        <v>M</v>
      </c>
      <c r="F26" s="47">
        <v>70</v>
      </c>
      <c r="G26" s="118">
        <v>0</v>
      </c>
      <c r="H26" s="118">
        <v>0</v>
      </c>
      <c r="I26" s="118">
        <v>0</v>
      </c>
      <c r="J26" s="118">
        <v>10</v>
      </c>
      <c r="K26" s="119">
        <v>0</v>
      </c>
      <c r="L26" s="120" t="s">
        <v>153</v>
      </c>
      <c r="M26" s="121">
        <f t="shared" si="5"/>
        <v>10</v>
      </c>
      <c r="N26" s="122"/>
      <c r="O26" s="123"/>
      <c r="P26" s="124">
        <f ca="1" t="shared" si="1"/>
        <v>80</v>
      </c>
      <c r="Q26" s="109"/>
      <c r="R26" s="76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5"/>
      <c r="AI26" s="55"/>
      <c r="AJ26" s="55"/>
      <c r="AK26" s="55"/>
      <c r="AL26" s="88"/>
      <c r="AM26" s="88"/>
      <c r="AN26" s="88"/>
      <c r="AO26" s="60"/>
      <c r="AQ26" s="53">
        <f t="shared" si="2"/>
        <v>5</v>
      </c>
      <c r="AR26" s="44"/>
      <c r="AT26" s="45"/>
      <c r="AU26" s="45"/>
      <c r="AV26" s="88"/>
      <c r="AW26" s="88"/>
      <c r="AX26" s="88"/>
    </row>
    <row r="27" spans="1:50" s="53" customFormat="1" ht="21" customHeight="1">
      <c r="A27" s="115" t="str">
        <f ca="1" t="shared" si="3"/>
        <v>PDL</v>
      </c>
      <c r="B27" s="116">
        <f ca="1" t="shared" si="3"/>
        <v>49</v>
      </c>
      <c r="C27" s="117">
        <v>4</v>
      </c>
      <c r="D27" s="49" t="str">
        <f ca="1" t="shared" si="4"/>
        <v>ROBIDOU Glannon</v>
      </c>
      <c r="E27" s="47" t="str">
        <f ca="1" t="shared" si="4"/>
        <v>M</v>
      </c>
      <c r="F27" s="47">
        <v>60</v>
      </c>
      <c r="G27" s="118">
        <v>0</v>
      </c>
      <c r="H27" s="118">
        <v>10</v>
      </c>
      <c r="I27" s="118">
        <v>0</v>
      </c>
      <c r="J27" s="118">
        <v>0</v>
      </c>
      <c r="K27" s="119">
        <v>10</v>
      </c>
      <c r="L27" s="120"/>
      <c r="M27" s="121">
        <f t="shared" si="5"/>
        <v>20</v>
      </c>
      <c r="N27" s="122"/>
      <c r="O27" s="123"/>
      <c r="P27" s="124">
        <f ca="1" t="shared" si="1"/>
        <v>80</v>
      </c>
      <c r="Q27" s="109"/>
      <c r="R27" s="76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5"/>
      <c r="AI27" s="55"/>
      <c r="AJ27" s="55"/>
      <c r="AK27" s="55"/>
      <c r="AL27" s="88"/>
      <c r="AM27" s="88"/>
      <c r="AN27" s="88"/>
      <c r="AO27" s="60"/>
      <c r="AQ27" s="53">
        <f t="shared" si="2"/>
        <v>5</v>
      </c>
      <c r="AR27" s="45"/>
      <c r="AT27" s="45"/>
      <c r="AU27" s="45"/>
      <c r="AV27" s="88"/>
      <c r="AW27" s="88"/>
      <c r="AX27" s="88"/>
    </row>
    <row r="28" spans="1:50" s="53" customFormat="1" ht="21" customHeight="1">
      <c r="A28" s="115" t="str">
        <f ca="1" t="shared" si="3"/>
        <v>AQU</v>
      </c>
      <c r="B28" s="116">
        <f ca="1" t="shared" si="3"/>
        <v>33</v>
      </c>
      <c r="C28" s="117">
        <v>5</v>
      </c>
      <c r="D28" s="59" t="str">
        <f ca="1" t="shared" si="4"/>
        <v>DA Silva Isabelle</v>
      </c>
      <c r="E28" s="47" t="str">
        <f ca="1" t="shared" si="4"/>
        <v>M</v>
      </c>
      <c r="F28" s="47">
        <v>0</v>
      </c>
      <c r="G28" s="118">
        <v>10</v>
      </c>
      <c r="H28" s="118">
        <v>0</v>
      </c>
      <c r="I28" s="118">
        <v>0</v>
      </c>
      <c r="J28" s="118">
        <v>0</v>
      </c>
      <c r="K28" s="119">
        <v>0</v>
      </c>
      <c r="L28" s="120" t="s">
        <v>153</v>
      </c>
      <c r="M28" s="121">
        <f t="shared" si="5"/>
        <v>10</v>
      </c>
      <c r="N28" s="122"/>
      <c r="O28" s="123"/>
      <c r="P28" s="124">
        <f ca="1" t="shared" si="1"/>
        <v>10</v>
      </c>
      <c r="Q28" s="109"/>
      <c r="R28" s="76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5"/>
      <c r="AI28" s="55"/>
      <c r="AJ28" s="55"/>
      <c r="AK28" s="55"/>
      <c r="AL28" s="88"/>
      <c r="AM28" s="88"/>
      <c r="AN28" s="88"/>
      <c r="AO28" s="60"/>
      <c r="AQ28" s="53">
        <f t="shared" si="2"/>
        <v>5</v>
      </c>
      <c r="AR28" s="55"/>
      <c r="AT28" s="45"/>
      <c r="AU28" s="45"/>
      <c r="AV28" s="88"/>
      <c r="AW28" s="88"/>
      <c r="AX28" s="88"/>
    </row>
    <row r="29" spans="1:50" s="53" customFormat="1" ht="21" customHeight="1">
      <c r="A29" s="115" t="str">
        <f ca="1" t="shared" si="3"/>
        <v>PDL</v>
      </c>
      <c r="B29" s="116">
        <f ca="1" t="shared" si="3"/>
        <v>72</v>
      </c>
      <c r="C29" s="117">
        <v>6</v>
      </c>
      <c r="D29" s="49" t="str">
        <f ca="1" t="shared" si="4"/>
        <v>BELLANGER Severine</v>
      </c>
      <c r="E29" s="47" t="str">
        <f ca="1" t="shared" si="4"/>
        <v>M</v>
      </c>
      <c r="F29" s="47">
        <v>0</v>
      </c>
      <c r="G29" s="118">
        <v>10</v>
      </c>
      <c r="H29" s="118">
        <v>10</v>
      </c>
      <c r="I29" s="118">
        <v>10</v>
      </c>
      <c r="J29" s="118">
        <v>10</v>
      </c>
      <c r="K29" s="119">
        <v>10</v>
      </c>
      <c r="L29" s="120"/>
      <c r="M29" s="121">
        <f t="shared" si="5"/>
        <v>50</v>
      </c>
      <c r="N29" s="122"/>
      <c r="O29" s="123"/>
      <c r="P29" s="124">
        <f ca="1" t="shared" si="1"/>
        <v>50</v>
      </c>
      <c r="Q29" s="109"/>
      <c r="R29" s="76"/>
      <c r="S29" s="213" t="s">
        <v>49</v>
      </c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5"/>
      <c r="AI29" s="55"/>
      <c r="AJ29" s="55"/>
      <c r="AK29" s="55"/>
      <c r="AL29" s="88"/>
      <c r="AM29" s="88"/>
      <c r="AN29" s="88"/>
      <c r="AO29" s="60"/>
      <c r="AQ29" s="53">
        <f t="shared" si="2"/>
        <v>5</v>
      </c>
      <c r="AR29" s="45"/>
      <c r="AT29" s="45"/>
      <c r="AU29" s="45"/>
      <c r="AV29" s="88"/>
      <c r="AW29" s="88"/>
      <c r="AX29" s="88"/>
    </row>
    <row r="30" spans="1:50" s="53" customFormat="1" ht="21" customHeight="1" thickBot="1">
      <c r="A30" s="130" t="str">
        <f ca="1" t="shared" si="3"/>
        <v>TBO</v>
      </c>
      <c r="B30" s="131">
        <f ca="1" t="shared" si="3"/>
        <v>37</v>
      </c>
      <c r="C30" s="132">
        <v>7</v>
      </c>
      <c r="D30" s="133" t="str">
        <f ca="1" t="shared" si="4"/>
        <v>BULOT-EMERY Floriane</v>
      </c>
      <c r="E30" s="134" t="str">
        <f ca="1" t="shared" si="4"/>
        <v>M</v>
      </c>
      <c r="F30" s="47">
        <v>77</v>
      </c>
      <c r="G30" s="135">
        <v>10</v>
      </c>
      <c r="H30" s="135">
        <v>10</v>
      </c>
      <c r="I30" s="135">
        <v>0</v>
      </c>
      <c r="J30" s="135">
        <v>10</v>
      </c>
      <c r="K30" s="136" t="str">
        <f>IF(L30&lt;&gt;"","-","")</f>
        <v>-</v>
      </c>
      <c r="L30" s="137" t="s">
        <v>75</v>
      </c>
      <c r="M30" s="138">
        <f t="shared" si="5"/>
        <v>30</v>
      </c>
      <c r="N30" s="139"/>
      <c r="O30" s="123"/>
      <c r="P30" s="124">
        <f ca="1" t="shared" si="1"/>
        <v>107</v>
      </c>
      <c r="Q30" s="109"/>
      <c r="R30" s="76"/>
      <c r="S30" s="219"/>
      <c r="T30" s="220"/>
      <c r="U30" s="220"/>
      <c r="V30" s="220"/>
      <c r="W30" s="220"/>
      <c r="X30" s="221"/>
      <c r="Z30" s="219"/>
      <c r="AA30" s="220"/>
      <c r="AB30" s="220"/>
      <c r="AC30" s="220"/>
      <c r="AD30" s="220"/>
      <c r="AE30" s="221"/>
      <c r="AH30" s="55"/>
      <c r="AI30" s="55"/>
      <c r="AJ30" s="55"/>
      <c r="AK30" s="55"/>
      <c r="AL30" s="88"/>
      <c r="AM30" s="88"/>
      <c r="AN30" s="88"/>
      <c r="AO30" s="60"/>
      <c r="AQ30" s="53">
        <f t="shared" si="2"/>
        <v>4</v>
      </c>
      <c r="AR30" s="45"/>
      <c r="AT30" s="45"/>
      <c r="AU30" s="45"/>
      <c r="AV30" s="88"/>
      <c r="AW30" s="88"/>
      <c r="AX30" s="88"/>
    </row>
    <row r="31" spans="1:50" s="53" customFormat="1" ht="12.75" customHeight="1">
      <c r="A31" s="60"/>
      <c r="B31" s="60"/>
      <c r="C31" s="222" t="s">
        <v>76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3" t="s">
        <v>77</v>
      </c>
      <c r="N31" s="223"/>
      <c r="O31" s="223"/>
      <c r="P31" s="223"/>
      <c r="Q31" s="223"/>
      <c r="R31" s="146"/>
      <c r="S31" s="55"/>
      <c r="T31" s="55"/>
      <c r="U31" s="55"/>
      <c r="V31" s="55"/>
      <c r="W31" s="55"/>
      <c r="X31" s="55"/>
      <c r="Y31" s="88"/>
      <c r="Z31" s="55"/>
      <c r="AA31" s="55"/>
      <c r="AB31" s="55"/>
      <c r="AC31" s="55"/>
      <c r="AD31" s="55"/>
      <c r="AE31" s="55"/>
      <c r="AH31" s="55"/>
      <c r="AI31" s="55"/>
      <c r="AJ31" s="55"/>
      <c r="AK31" s="55"/>
      <c r="AL31" s="88"/>
      <c r="AM31" s="88"/>
      <c r="AN31" s="88"/>
      <c r="AO31" s="60"/>
      <c r="AR31" s="45"/>
      <c r="AT31" s="45"/>
      <c r="AU31" s="45"/>
      <c r="AV31" s="88"/>
      <c r="AW31" s="88"/>
      <c r="AX31" s="88"/>
    </row>
    <row r="32" spans="1:50" s="53" customFormat="1" ht="21" customHeight="1">
      <c r="A32" s="60"/>
      <c r="B32" s="60"/>
      <c r="C32" s="145"/>
      <c r="R32" s="147"/>
      <c r="S32" s="147"/>
      <c r="T32" s="147"/>
      <c r="U32" s="147"/>
      <c r="V32" s="147"/>
      <c r="W32" s="147"/>
      <c r="X32" s="147"/>
      <c r="Y32" s="147"/>
      <c r="Z32" s="88"/>
      <c r="AA32" s="148"/>
      <c r="AB32" s="148"/>
      <c r="AC32" s="149"/>
      <c r="AD32" s="146"/>
      <c r="AE32" s="146"/>
      <c r="AF32" s="88"/>
      <c r="AG32" s="88"/>
      <c r="AH32" s="88"/>
      <c r="AI32" s="88"/>
      <c r="AN32" s="150"/>
      <c r="AO32" s="150"/>
      <c r="AP32" s="150"/>
      <c r="AR32" s="88"/>
      <c r="AS32" s="88"/>
      <c r="AT32" s="151"/>
      <c r="AU32" s="45"/>
      <c r="AV32" s="45"/>
      <c r="AW32" s="45"/>
      <c r="AX32" s="45"/>
    </row>
    <row r="33" spans="1:50" s="53" customFormat="1" ht="21" customHeight="1">
      <c r="A33" s="60"/>
      <c r="B33" s="60"/>
      <c r="C33" s="145"/>
      <c r="D33" s="60"/>
      <c r="E33" s="60"/>
      <c r="F33" s="60"/>
      <c r="G33" s="60"/>
      <c r="H33" s="60"/>
      <c r="I33" s="60"/>
      <c r="J33" s="60"/>
      <c r="K33" s="60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88"/>
      <c r="AA33" s="148"/>
      <c r="AB33" s="148"/>
      <c r="AC33" s="149"/>
      <c r="AD33" s="146"/>
      <c r="AE33" s="146"/>
      <c r="AF33" s="88"/>
      <c r="AG33" s="88"/>
      <c r="AH33" s="88"/>
      <c r="AI33" s="88"/>
      <c r="AN33" s="150"/>
      <c r="AO33" s="150"/>
      <c r="AP33" s="150"/>
      <c r="AR33" s="88"/>
      <c r="AS33" s="88"/>
      <c r="AT33" s="151"/>
      <c r="AU33" s="45"/>
      <c r="AV33" s="55"/>
      <c r="AW33" s="45"/>
      <c r="AX33" s="45"/>
    </row>
    <row r="34" spans="1:50" s="53" customFormat="1" ht="21" customHeight="1" hidden="1">
      <c r="A34" s="57"/>
      <c r="B34" s="57"/>
      <c r="C34" s="5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71"/>
      <c r="AA34" s="71"/>
      <c r="AB34" s="71"/>
      <c r="AC34" s="71"/>
      <c r="AD34" s="71"/>
      <c r="AE34" s="71"/>
      <c r="AF34" s="154"/>
      <c r="AG34" s="154"/>
      <c r="AH34" s="154"/>
      <c r="AI34" s="154"/>
      <c r="AJ34" s="154"/>
      <c r="AK34" s="57"/>
      <c r="AR34" s="88"/>
      <c r="AS34" s="88"/>
      <c r="AT34" s="151"/>
      <c r="AU34" s="55"/>
      <c r="AV34" s="55"/>
      <c r="AW34" s="45"/>
      <c r="AX34" s="45"/>
    </row>
    <row r="35" spans="1:46" s="53" customFormat="1" ht="14.25" customHeight="1" hidden="1">
      <c r="A35" s="57"/>
      <c r="B35" s="57"/>
      <c r="C35" s="90">
        <f>COUNT(L35:AB35,S42:X42,Z42:AE42)</f>
        <v>15</v>
      </c>
      <c r="D35" s="90"/>
      <c r="G35" s="155" t="s">
        <v>78</v>
      </c>
      <c r="H35" s="156"/>
      <c r="I35" s="156"/>
      <c r="J35" s="156"/>
      <c r="K35" s="157"/>
      <c r="L35" s="158">
        <v>1</v>
      </c>
      <c r="M35" s="158">
        <v>2</v>
      </c>
      <c r="N35" s="158"/>
      <c r="O35" s="158">
        <v>3</v>
      </c>
      <c r="P35" s="158">
        <v>4</v>
      </c>
      <c r="Q35" s="158">
        <v>5</v>
      </c>
      <c r="R35" s="158">
        <v>6</v>
      </c>
      <c r="S35" s="159">
        <v>7</v>
      </c>
      <c r="T35" s="159">
        <v>8</v>
      </c>
      <c r="U35" s="158">
        <v>9</v>
      </c>
      <c r="V35" s="158">
        <v>10</v>
      </c>
      <c r="W35" s="158">
        <v>11</v>
      </c>
      <c r="X35" s="158">
        <v>12</v>
      </c>
      <c r="Y35" s="158">
        <v>13</v>
      </c>
      <c r="Z35" s="158">
        <v>14</v>
      </c>
      <c r="AA35" s="158">
        <v>15</v>
      </c>
      <c r="AB35" s="158"/>
      <c r="AC35" s="160"/>
      <c r="AD35" s="160"/>
      <c r="AE35" s="160"/>
      <c r="AF35" s="160"/>
      <c r="AG35" s="160"/>
      <c r="AH35" s="160"/>
      <c r="AI35" s="160"/>
      <c r="AJ35" s="160"/>
      <c r="AK35" s="161"/>
      <c r="AL35" s="71"/>
      <c r="AM35" s="71"/>
      <c r="AN35" s="71"/>
      <c r="AO35" s="71"/>
      <c r="AT35" s="70"/>
    </row>
    <row r="36" spans="1:46" s="53" customFormat="1" ht="14.25" customHeight="1" hidden="1">
      <c r="A36" s="57"/>
      <c r="B36" s="57"/>
      <c r="G36" s="162" t="s">
        <v>79</v>
      </c>
      <c r="H36" s="163"/>
      <c r="I36" s="163"/>
      <c r="J36" s="163"/>
      <c r="K36" s="164"/>
      <c r="L36" s="158">
        <v>1</v>
      </c>
      <c r="M36" s="158">
        <v>1</v>
      </c>
      <c r="N36" s="158"/>
      <c r="O36" s="158">
        <v>1</v>
      </c>
      <c r="P36" s="158">
        <v>2</v>
      </c>
      <c r="Q36" s="158">
        <v>1</v>
      </c>
      <c r="R36" s="158">
        <v>3</v>
      </c>
      <c r="S36" s="159">
        <v>2</v>
      </c>
      <c r="T36" s="159">
        <v>2</v>
      </c>
      <c r="U36" s="158">
        <v>3</v>
      </c>
      <c r="V36" s="158">
        <v>4</v>
      </c>
      <c r="W36" s="158">
        <v>3</v>
      </c>
      <c r="X36" s="158">
        <v>4</v>
      </c>
      <c r="Y36" s="158">
        <v>5</v>
      </c>
      <c r="Z36" s="158">
        <v>5</v>
      </c>
      <c r="AA36" s="158">
        <v>4</v>
      </c>
      <c r="AB36" s="158"/>
      <c r="AC36" s="160"/>
      <c r="AD36" s="160"/>
      <c r="AE36" s="160"/>
      <c r="AF36" s="160"/>
      <c r="AG36" s="160"/>
      <c r="AH36" s="160"/>
      <c r="AI36" s="160"/>
      <c r="AJ36" s="160"/>
      <c r="AK36" s="161"/>
      <c r="AL36" s="71"/>
      <c r="AM36" s="71"/>
      <c r="AN36" s="71"/>
      <c r="AO36" s="71"/>
      <c r="AT36" s="70"/>
    </row>
    <row r="37" spans="1:46" s="53" customFormat="1" ht="14.25" customHeight="1" hidden="1">
      <c r="A37" s="57"/>
      <c r="B37" s="57"/>
      <c r="C37" s="90"/>
      <c r="G37" s="162" t="s">
        <v>80</v>
      </c>
      <c r="H37" s="163"/>
      <c r="I37" s="163"/>
      <c r="J37" s="163"/>
      <c r="K37" s="164"/>
      <c r="L37" s="158">
        <v>1</v>
      </c>
      <c r="M37" s="158">
        <v>1</v>
      </c>
      <c r="N37" s="158"/>
      <c r="O37" s="158">
        <v>2</v>
      </c>
      <c r="P37" s="158">
        <v>2</v>
      </c>
      <c r="Q37" s="158">
        <v>2</v>
      </c>
      <c r="R37" s="158">
        <v>1</v>
      </c>
      <c r="S37" s="159">
        <v>3</v>
      </c>
      <c r="T37" s="159">
        <v>3</v>
      </c>
      <c r="U37" s="158">
        <v>2</v>
      </c>
      <c r="V37" s="158">
        <v>4</v>
      </c>
      <c r="W37" s="158">
        <v>3</v>
      </c>
      <c r="X37" s="158">
        <v>4</v>
      </c>
      <c r="Y37" s="158">
        <v>3</v>
      </c>
      <c r="Z37" s="158">
        <v>4</v>
      </c>
      <c r="AA37" s="158">
        <v>5</v>
      </c>
      <c r="AB37" s="158"/>
      <c r="AC37" s="160"/>
      <c r="AD37" s="160"/>
      <c r="AE37" s="160"/>
      <c r="AF37" s="160"/>
      <c r="AG37" s="160"/>
      <c r="AH37" s="160"/>
      <c r="AI37" s="160"/>
      <c r="AJ37" s="160"/>
      <c r="AK37" s="161"/>
      <c r="AL37" s="71"/>
      <c r="AM37" s="71"/>
      <c r="AN37" s="71"/>
      <c r="AO37" s="71"/>
      <c r="AT37" s="70"/>
    </row>
    <row r="38" spans="1:46" s="53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7"/>
      <c r="AD38" s="7"/>
      <c r="AE38" s="7"/>
      <c r="AF38" s="7"/>
      <c r="AG38" s="7"/>
      <c r="AH38" s="7"/>
      <c r="AI38" s="7"/>
      <c r="AJ38" s="7"/>
      <c r="AK38" s="165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66">
        <v>0</v>
      </c>
      <c r="M39" s="166">
        <v>0</v>
      </c>
      <c r="N39" s="166"/>
      <c r="O39" s="166">
        <v>10</v>
      </c>
      <c r="P39" s="166">
        <v>0</v>
      </c>
      <c r="Q39" s="166">
        <v>10</v>
      </c>
      <c r="R39" s="166">
        <v>0</v>
      </c>
      <c r="S39" s="166">
        <v>10</v>
      </c>
      <c r="T39" s="166">
        <v>0</v>
      </c>
      <c r="U39" s="166">
        <v>0</v>
      </c>
      <c r="V39" s="166">
        <v>0</v>
      </c>
      <c r="W39" s="166">
        <v>10</v>
      </c>
      <c r="X39" s="166">
        <v>0</v>
      </c>
      <c r="Y39" s="166">
        <v>0</v>
      </c>
      <c r="Z39" s="166">
        <v>0</v>
      </c>
      <c r="AA39" s="166">
        <v>10</v>
      </c>
      <c r="AB39" s="166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66">
        <v>10</v>
      </c>
      <c r="M40" s="166">
        <v>10</v>
      </c>
      <c r="N40" s="166"/>
      <c r="O40" s="166">
        <v>0</v>
      </c>
      <c r="P40" s="166">
        <v>10</v>
      </c>
      <c r="Q40" s="166">
        <v>0</v>
      </c>
      <c r="R40" s="166">
        <v>10</v>
      </c>
      <c r="S40" s="166">
        <v>0</v>
      </c>
      <c r="T40" s="166">
        <v>10</v>
      </c>
      <c r="U40" s="166">
        <v>0</v>
      </c>
      <c r="V40" s="166">
        <v>10</v>
      </c>
      <c r="W40" s="166">
        <v>0</v>
      </c>
      <c r="X40" s="166">
        <v>10</v>
      </c>
      <c r="Y40" s="166">
        <v>10</v>
      </c>
      <c r="Z40" s="166">
        <v>10</v>
      </c>
      <c r="AA40" s="166">
        <v>0</v>
      </c>
      <c r="AB40" s="166"/>
    </row>
    <row r="41" ht="5.25" customHeight="1" hidden="1"/>
    <row r="42" spans="4:31" ht="14.25" customHeight="1" hidden="1">
      <c r="D42" s="53"/>
      <c r="S42" s="167"/>
      <c r="T42" s="167"/>
      <c r="U42" s="167"/>
      <c r="V42" s="167"/>
      <c r="W42" s="167"/>
      <c r="X42" s="167"/>
      <c r="Y42" s="3"/>
      <c r="Z42" s="167"/>
      <c r="AA42" s="167"/>
      <c r="AB42" s="167"/>
      <c r="AC42" s="167"/>
      <c r="AD42" s="167"/>
      <c r="AE42" s="167"/>
    </row>
    <row r="43" spans="4:31" ht="15" hidden="1">
      <c r="D43" s="53"/>
      <c r="S43" s="166"/>
      <c r="T43" s="166"/>
      <c r="U43" s="166"/>
      <c r="V43" s="166"/>
      <c r="W43" s="166"/>
      <c r="X43" s="166"/>
      <c r="Z43" s="166"/>
      <c r="AA43" s="166"/>
      <c r="AB43" s="166"/>
      <c r="AC43" s="166"/>
      <c r="AD43" s="166"/>
      <c r="AE43" s="166"/>
    </row>
    <row r="44" spans="19:31" ht="15" hidden="1">
      <c r="S44" s="166"/>
      <c r="T44" s="166"/>
      <c r="U44" s="166"/>
      <c r="V44" s="166"/>
      <c r="W44" s="166"/>
      <c r="X44" s="166"/>
      <c r="Z44" s="166"/>
      <c r="AA44" s="166"/>
      <c r="AB44" s="166"/>
      <c r="AC44" s="166"/>
      <c r="AD44" s="166"/>
      <c r="AE44" s="166"/>
    </row>
    <row r="45" ht="4.5" customHeight="1" hidden="1"/>
    <row r="46" spans="19:31" ht="15" hidden="1">
      <c r="S46" s="166"/>
      <c r="T46" s="166"/>
      <c r="U46" s="166"/>
      <c r="V46" s="166"/>
      <c r="W46" s="166"/>
      <c r="X46" s="166"/>
      <c r="Z46" s="166"/>
      <c r="AA46" s="166"/>
      <c r="AB46" s="166"/>
      <c r="AC46" s="166"/>
      <c r="AD46" s="166"/>
      <c r="AE46" s="166"/>
    </row>
    <row r="47" spans="19:31" ht="15" hidden="1">
      <c r="S47" s="166"/>
      <c r="T47" s="166"/>
      <c r="U47" s="166"/>
      <c r="V47" s="166"/>
      <c r="W47" s="166"/>
      <c r="X47" s="166"/>
      <c r="Z47" s="166"/>
      <c r="AA47" s="166"/>
      <c r="AB47" s="166"/>
      <c r="AC47" s="166"/>
      <c r="AD47" s="166"/>
      <c r="AE47" s="166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LABBE</dc:creator>
  <cp:keywords/>
  <dc:description/>
  <cp:lastModifiedBy>Roger LABBE</cp:lastModifiedBy>
  <dcterms:created xsi:type="dcterms:W3CDTF">2015-12-02T15:51:47Z</dcterms:created>
  <dcterms:modified xsi:type="dcterms:W3CDTF">2015-12-02T15:53:49Z</dcterms:modified>
  <cp:category/>
  <cp:version/>
  <cp:contentType/>
  <cp:contentStatus/>
</cp:coreProperties>
</file>